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272391\OneDrive - Syngenta\Documents\pdfs\2021 collateral\to add\ecu pp\"/>
    </mc:Choice>
  </mc:AlternateContent>
  <workbookProtection workbookAlgorithmName="SHA-512" workbookHashValue="i1ybs9haVmkM5mxKe5Do6nPNHBsjzCOFbrUeBRNuPOnsMydb0oS+om1kl7a6QW9pxdDYhY6V0nGnV6Y0YBZNfA==" workbookSaltValue="SLrAsRZ1YpY6tcFjXAJFjg==" workbookSpinCount="100000" lockStructure="1"/>
  <bookViews>
    <workbookView showHorizontalScroll="0" showSheetTabs="0" xWindow="-105" yWindow="-105" windowWidth="20715" windowHeight="13275"/>
  </bookViews>
  <sheets>
    <sheet name="2014 Partner Program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a">#N/A</definedName>
    <definedName name="\b">#N/A</definedName>
    <definedName name="\c">#N/A</definedName>
    <definedName name="\q">#N/A</definedName>
    <definedName name="_DAT11">#REF!</definedName>
    <definedName name="_Key2" hidden="1">#REF!</definedName>
    <definedName name="_m2">#REF!</definedName>
    <definedName name="_Order1" hidden="1">255</definedName>
    <definedName name="_Order2" hidden="1">255</definedName>
    <definedName name="_Sort" hidden="1">#REF!</definedName>
    <definedName name="_val1">'[1]96SLSINP'!#REF!</definedName>
    <definedName name="A">#N/A</definedName>
    <definedName name="BLATT2">#REF!</definedName>
    <definedName name="btnHeaderCancel">"Button 3"</definedName>
    <definedName name="btnHeaderOK">"Button 2"</definedName>
    <definedName name="CURRENCY">'[2]1999 Zen USD Exchange '!$A$11:$Q$100</definedName>
    <definedName name="DATA">#N/A</definedName>
    <definedName name="domain">[3]RawData!$B$32:$B$38</definedName>
    <definedName name="drpHeaderCompany">"Drop Down 9"</definedName>
    <definedName name="drpHeaderCurrency">"Drop Down 10"</definedName>
    <definedName name="drpHeaderMonth">"Drop Down 12"</definedName>
    <definedName name="drpHeaderValueType">"Drop Down 13"</definedName>
    <definedName name="drpHeaderYear">"Drop Down 11"</definedName>
    <definedName name="FirstSheet">'[4]Set-up'!#REF!</definedName>
    <definedName name="m" hidden="1">#REF!</definedName>
    <definedName name="Mandy" hidden="1">{#N/A,#N/A,FALSE,"Section 2";#N/A,#N/A,FALSE,"Exchange profile";#N/A,#N/A,FALSE,"P&amp;L";#N/A,#N/A,FALSE,"Trading Account";#N/A,#N/A,FALSE,"Fixed Costs";#N/A,#N/A,FALSE,"M&amp;S Fixed Cost";#N/A,#N/A,FALSE,"AI VPC";#N/A,#N/A,FALSE,"Sundry";#N/A,#N/A,FALSE,"Product Report";#N/A,#N/A,FALSE,"Strategic HQ";#N/A,#N/A,FALSE,"Misc.";#N/A,#N/A,FALSE,"Cash Flow";#N/A,#N/A,FALSE,"Balance sheet";#N/A,#N/A,FALSE,"WCap";#N/A,#N/A,FALSE,"Capital"}</definedName>
    <definedName name="Month">[4]Datasheet!$D$14</definedName>
    <definedName name="n">#REF!</definedName>
    <definedName name="New_Table">#REF!</definedName>
    <definedName name="NoOfSheets">'[4]Set-up'!#REF!</definedName>
    <definedName name="p">#REF!</definedName>
    <definedName name="PART1">#N/A</definedName>
    <definedName name="PART2">#N/A</definedName>
    <definedName name="PointCell">'2014 Partner Program'!$G$5</definedName>
    <definedName name="Print_Area_MI">#REF!</definedName>
    <definedName name="Print_ISCropAct">#REF!</definedName>
    <definedName name="PrintReportLandscape">[0]!PrintReportLandscape</definedName>
    <definedName name="report1">[3]RawData!$B$41:$J$42</definedName>
    <definedName name="report10">[3]RawData!$B$133:$D$149</definedName>
    <definedName name="report11">[3]RawData!$B$152:$F$159</definedName>
    <definedName name="report12">[3]RawData!$B$162:$J$168</definedName>
    <definedName name="report13">[3]RawData!$B$171:$F$188</definedName>
    <definedName name="report14">[3]RawData!$B$191:$D$198</definedName>
    <definedName name="report15">[3]RawData!$B$201:$F$208</definedName>
    <definedName name="report16">[3]RawData!$B$211:$J$217</definedName>
    <definedName name="report17">[3]RawData!$B$220:$F$222</definedName>
    <definedName name="report18">[3]RawData!$B$225:$D$241</definedName>
    <definedName name="report2">[3]RawData!$B$45:$J$51</definedName>
    <definedName name="report3">[3]RawData!$B$54:$J$60</definedName>
    <definedName name="report4">[3]RawData!$B$63:$J$79</definedName>
    <definedName name="report5">[3]RawData!$B$82:$J$83</definedName>
    <definedName name="report6">[3]RawData!$B$86:$J$92</definedName>
    <definedName name="report7">[3]RawData!$B$95:$F$101</definedName>
    <definedName name="report8">[3]RawData!$B$104:$D$111</definedName>
    <definedName name="report9">[3]RawData!$B$114:$D$130</definedName>
    <definedName name="RewardCell">'2014 Partner Program'!$G$9</definedName>
    <definedName name="rmcAccount">"A11400V"</definedName>
    <definedName name="rmcApplication">"AGRO"</definedName>
    <definedName name="rmcCategory">"ACTOFR"</definedName>
    <definedName name="rmcFrequency">"YTD"</definedName>
    <definedName name="rmcName">"15034B"</definedName>
    <definedName name="RMCOptions">"*100000000000000"</definedName>
    <definedName name="rmcPeriod">9606</definedName>
    <definedName name="salesdet">'[1]96SLSINP'!#REF!</definedName>
    <definedName name="salinput">'[1]96SLSINP'!#REF!</definedName>
    <definedName name="ShowHeadings">"'Syngenta Int Monthly Report.xls'!'[Set-up Macros].ShowHeadings'"</definedName>
    <definedName name="sls">'[1]96SLSINP'!#REF!</definedName>
    <definedName name="ValueType">'[5]Control Sheet'!#REF!</definedName>
    <definedName name="Version">'[5]Control Sheet'!$AJ$2</definedName>
    <definedName name="vol">'[1]96SLSINP'!#REF!</definedName>
    <definedName name="volasp">'[1]96SLSINP'!#REF!</definedName>
    <definedName name="volasp1">'[1]96SLSINP'!#REF!</definedName>
    <definedName name="wrn.ABR._.DATA." hidden="1">{"PANDL",#N/A,TRUE,"Input";"SALIND",#N/A,TRUE,"Input";"WCAP",#N/A,TRUE,"Input";"MANP",#N/A,TRUE,"Input";"PRODA",#N/A,TRUE,"Input";"LEGAL",#N/A,TRUE,"Input";"EXCEPT",#N/A,TRUE,"Input";"MARKET",#N/A,TRUE,"Input";"NONGR",#N/A,TRUE,"Input"}</definedName>
    <definedName name="wrn.Budget._.Book._.1998." hidden="1">{#N/A,#N/A,FALSE,"Cover sheet";#N/A,#N/A,FALSE,"Blank page";#N/A,#N/A,FALSE,"Contents";#N/A,#N/A,FALSE,"Blank page";#N/A,#N/A,FALSE,"Section 1";#N/A,#N/A,FALSE,"Blank page";#N/A,#N/A,FALSE,"Trading 98";#N/A,#N/A,FALSE,"ISK P&amp;L 98";#N/A,#N/A,FALSE,"Cash Flow 98";#N/A,#N/A,FALSE,"WCap ISK impact";#N/A,#N/A,FALSE,"Section 2";#N/A,#N/A,FALSE,"Blank page";#N/A,#N/A,FALSE,"Exchange profile";#N/A,#N/A,FALSE,"P&amp;L";#N/A,#N/A,FALSE,"Trading Account";#N/A,#N/A,FALSE,"Fixed Costs";#N/A,#N/A,FALSE,"M&amp;S Fixed Cost";#N/A,#N/A,FALSE,"AI VPC";#N/A,#N/A,FALSE,"Sundry";#N/A,#N/A,FALSE,"Product Report";#N/A,#N/A,FALSE,"Strategic HQ";#N/A,#N/A,FALSE,"Misc.";#N/A,#N/A,FALSE,"Cash Flow";#N/A,#N/A,FALSE,"Balance sheet";#N/A,#N/A,FALSE,"WCap";#N/A,#N/A,FALSE,"Capital";#N/A,#N/A,FALSE,"Blank page";#N/A,#N/A,FALSE,"Section 3";#N/A,#N/A,FALSE,"EU";#N/A,#N/A,FALSE,"NA";#N/A,#N/A,FALSE,"AP";#N/A,#N/A,FALSE,"LA";#N/A,#N/A,FALSE,"SU";#N/A,#N/A,FALSE,"Section 4";#N/A,#N/A,FALSE,"Cumulative Phased TA";#N/A,#N/A,FALSE,"Cumulative Phased ISK TA";#N/A,#N/A,FALSE,"Blank page";#N/A,#N/A,FALSE,"Cumulative Phased CF";#N/A,#N/A,FALSE,"Cumulative Phased Sundry";#N/A,#N/A,FALSE,"Cumulative Post ISK Phased WC";#N/A,#N/A,FALSE,"Blank page";#N/A,#N/A,FALSE,"Section 5";#N/A,#N/A,FALSE,"Discrete Phased TA";#N/A,#N/A,FALSE,"Discrete Phased ISK TA";#N/A,#N/A,FALSE,"Blank page";#N/A,#N/A,FALSE,"Discrete Phased CF";#N/A,#N/A,FALSE,"Discrete Phased Sundry"}</definedName>
    <definedName name="wrn.Monthrep." hidden="1">{#N/A,#N/A,FALSE,"Front header sheet";#N/A,#N/A,FALSE,"Performance Summary";#N/A,#N/A,FALSE,"Price Performance UK";#N/A,#N/A,FALSE,"Price Perfomance US";#N/A,#N/A,FALSE,"Prod'n Performance UK";#N/A,#N/A,FALSE,"Prod'n Performance US";#N/A,#N/A,FALSE,"2.Fixed cost performance";#N/A,#N/A,FALSE,"3.Stocks &amp; Creditors perf";#N/A,#N/A,FALSE,"4.Capital Sanctions";#N/A,#N/A,FALSE,"5.Non financial performance "}</definedName>
    <definedName name="wrn.Section._.1." hidden="1">{#N/A,#N/A,FALSE,"Section 1";#N/A,#N/A,FALSE,"Trading 98";#N/A,#N/A,FALSE,"ISK P&amp;L 98";#N/A,#N/A,FALSE,"Cash Flow 98";#N/A,#N/A,FALSE,"WCap ISK impact"}</definedName>
    <definedName name="wrn.Section._.2." hidden="1">{#N/A,#N/A,FALSE,"Section 2";#N/A,#N/A,FALSE,"Exchange profile";#N/A,#N/A,FALSE,"P&amp;L";#N/A,#N/A,FALSE,"Trading Account";#N/A,#N/A,FALSE,"Fixed Costs";#N/A,#N/A,FALSE,"M&amp;S Fixed Cost";#N/A,#N/A,FALSE,"AI VPC";#N/A,#N/A,FALSE,"Sundry";#N/A,#N/A,FALSE,"Product Report";#N/A,#N/A,FALSE,"Strategic HQ";#N/A,#N/A,FALSE,"Misc.";#N/A,#N/A,FALSE,"Cash Flow";#N/A,#N/A,FALSE,"Balance sheet";#N/A,#N/A,FALSE,"WCap";#N/A,#N/A,FALSE,"Capital"}</definedName>
    <definedName name="wrn.Section._.3." hidden="1">{#N/A,#N/A,FALSE,"Section 3";#N/A,#N/A,FALSE,"EU";#N/A,#N/A,FALSE,"NA";#N/A,#N/A,FALSE,"AP";#N/A,#N/A,FALSE,"LA";#N/A,#N/A,FALSE,"SU"}</definedName>
    <definedName name="wrn.Section._.4." hidden="1">{#N/A,#N/A,FALSE,"Section 4";#N/A,#N/A,FALSE,"Cumulative Phased TA";#N/A,#N/A,FALSE,"Cumulative Phased ISK TA";#N/A,#N/A,FALSE,"Cumulative Phased CF";#N/A,#N/A,FALSE,"Cumulative Phased Sundry";#N/A,#N/A,FALSE,"Cumulative Post ISK Phased WC"}</definedName>
    <definedName name="wrn.Section._.5." hidden="1">{#N/A,#N/A,FALSE,"Section 5";#N/A,#N/A,FALSE,"Discrete Phased TA";#N/A,#N/A,FALSE,"Discrete Phased ISK TA";#N/A,#N/A,FALSE,"Discrete Phased CF";#N/A,#N/A,FALSE,"Discrete Phased Sundry"}</definedName>
    <definedName name="wrn.test1." hidden="1">{#N/A,#N/A,FALSE,"Graphs 1";#N/A,#N/A,FALSE,"Graphs 2"}</definedName>
    <definedName name="Year">[4]Datasheet!$D$27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8" i="5" l="1"/>
  <c r="G37" i="5"/>
  <c r="E116" i="5" l="1"/>
  <c r="D116" i="5" s="1"/>
  <c r="F120" i="5"/>
  <c r="F121" i="5"/>
  <c r="F122" i="5"/>
  <c r="F123" i="5"/>
  <c r="F124" i="5"/>
  <c r="F125" i="5" s="1"/>
  <c r="F129" i="5"/>
  <c r="F130" i="5" s="1"/>
  <c r="G65" i="5"/>
  <c r="G64" i="5"/>
  <c r="G63" i="5"/>
  <c r="G62" i="5"/>
  <c r="G61" i="5"/>
  <c r="G60" i="5"/>
  <c r="F126" i="5" l="1"/>
  <c r="F128" i="5"/>
  <c r="E117" i="5"/>
  <c r="E118" i="5" s="1"/>
  <c r="D118" i="5" s="1"/>
  <c r="F127" i="5"/>
  <c r="F131" i="5"/>
  <c r="F132" i="5"/>
  <c r="F133" i="5"/>
  <c r="F134" i="5"/>
  <c r="G90" i="5"/>
  <c r="E119" i="5" l="1"/>
  <c r="D117" i="5"/>
  <c r="F138" i="5"/>
  <c r="F137" i="5"/>
  <c r="F136" i="5"/>
  <c r="F135" i="5"/>
  <c r="F139" i="5"/>
  <c r="E120" i="5"/>
  <c r="D119" i="5"/>
  <c r="G5" i="5"/>
  <c r="G100" i="5"/>
  <c r="G21" i="5"/>
  <c r="G19" i="5"/>
  <c r="D120" i="5" l="1"/>
  <c r="E121" i="5"/>
  <c r="F142" i="5"/>
  <c r="F140" i="5"/>
  <c r="F144" i="5"/>
  <c r="F141" i="5"/>
  <c r="F143" i="5"/>
  <c r="G108" i="5"/>
  <c r="G95" i="5"/>
  <c r="G67" i="5"/>
  <c r="G30" i="5"/>
  <c r="G29" i="5"/>
  <c r="D121" i="5" l="1"/>
  <c r="E122" i="5"/>
  <c r="F146" i="5"/>
  <c r="F145" i="5"/>
  <c r="F149" i="5"/>
  <c r="F148" i="5"/>
  <c r="F147" i="5"/>
  <c r="G69" i="5"/>
  <c r="G57" i="5"/>
  <c r="D122" i="5" l="1"/>
  <c r="E123" i="5"/>
  <c r="F150" i="5"/>
  <c r="F154" i="5"/>
  <c r="F153" i="5"/>
  <c r="F152" i="5"/>
  <c r="F151" i="5"/>
  <c r="G81" i="5"/>
  <c r="F158" i="5" l="1"/>
  <c r="F157" i="5"/>
  <c r="F156" i="5"/>
  <c r="F155" i="5"/>
  <c r="F159" i="5"/>
  <c r="D123" i="5"/>
  <c r="E124" i="5"/>
  <c r="G101" i="5"/>
  <c r="G102" i="5"/>
  <c r="G103" i="5"/>
  <c r="G104" i="5"/>
  <c r="G105" i="5"/>
  <c r="G106" i="5"/>
  <c r="G107" i="5"/>
  <c r="G109" i="5"/>
  <c r="G110" i="5"/>
  <c r="G68" i="5"/>
  <c r="G66" i="5"/>
  <c r="G87" i="5"/>
  <c r="G88" i="5"/>
  <c r="G89" i="5"/>
  <c r="G91" i="5"/>
  <c r="G92" i="5"/>
  <c r="G93" i="5"/>
  <c r="D124" i="5" l="1"/>
  <c r="E125" i="5"/>
  <c r="F162" i="5"/>
  <c r="F161" i="5"/>
  <c r="F160" i="5"/>
  <c r="F164" i="5"/>
  <c r="F163" i="5"/>
  <c r="G53" i="5"/>
  <c r="G54" i="5"/>
  <c r="G55" i="5"/>
  <c r="G56" i="5"/>
  <c r="G58" i="5"/>
  <c r="G59" i="5"/>
  <c r="G70" i="5"/>
  <c r="G71" i="5"/>
  <c r="G72" i="5"/>
  <c r="G73" i="5"/>
  <c r="G74" i="5"/>
  <c r="G75" i="5"/>
  <c r="G76" i="5"/>
  <c r="G77" i="5"/>
  <c r="G78" i="5"/>
  <c r="G79" i="5"/>
  <c r="G80" i="5"/>
  <c r="G82" i="5"/>
  <c r="G44" i="5"/>
  <c r="D125" i="5" l="1"/>
  <c r="E126" i="5"/>
  <c r="F166" i="5"/>
  <c r="F165" i="5"/>
  <c r="F169" i="5"/>
  <c r="F168" i="5"/>
  <c r="F167" i="5"/>
  <c r="G94" i="5"/>
  <c r="D126" i="5" l="1"/>
  <c r="E127" i="5"/>
  <c r="F170" i="5"/>
  <c r="F174" i="5"/>
  <c r="F172" i="5"/>
  <c r="F171" i="5"/>
  <c r="F173" i="5"/>
  <c r="G52" i="5"/>
  <c r="G47" i="5"/>
  <c r="G46" i="5"/>
  <c r="G45" i="5"/>
  <c r="G43" i="5"/>
  <c r="G31" i="5"/>
  <c r="G28" i="5"/>
  <c r="G27" i="5"/>
  <c r="G26" i="5"/>
  <c r="G25" i="5"/>
  <c r="G24" i="5"/>
  <c r="G23" i="5"/>
  <c r="G22" i="5"/>
  <c r="G18" i="5"/>
  <c r="D127" i="5" l="1"/>
  <c r="E128" i="5"/>
  <c r="F178" i="5"/>
  <c r="F176" i="5"/>
  <c r="F175" i="5"/>
  <c r="F179" i="5"/>
  <c r="F177" i="5"/>
  <c r="F182" i="5" l="1"/>
  <c r="F180" i="5"/>
  <c r="F184" i="5"/>
  <c r="F183" i="5"/>
  <c r="F181" i="5"/>
  <c r="D128" i="5"/>
  <c r="E129" i="5"/>
  <c r="D129" i="5" l="1"/>
  <c r="E130" i="5"/>
  <c r="F186" i="5"/>
  <c r="F188" i="5"/>
  <c r="F187" i="5"/>
  <c r="F189" i="5"/>
  <c r="F185" i="5"/>
  <c r="F190" i="5" l="1"/>
  <c r="F194" i="5"/>
  <c r="F192" i="5"/>
  <c r="F191" i="5"/>
  <c r="F193" i="5"/>
  <c r="D130" i="5"/>
  <c r="E131" i="5"/>
  <c r="D131" i="5" l="1"/>
  <c r="E132" i="5"/>
  <c r="F198" i="5"/>
  <c r="F196" i="5"/>
  <c r="F195" i="5"/>
  <c r="F199" i="5"/>
  <c r="F197" i="5"/>
  <c r="F202" i="5" l="1"/>
  <c r="F200" i="5"/>
  <c r="F204" i="5"/>
  <c r="F203" i="5"/>
  <c r="F201" i="5"/>
  <c r="D132" i="5"/>
  <c r="E133" i="5"/>
  <c r="D133" i="5" l="1"/>
  <c r="E134" i="5"/>
  <c r="F206" i="5"/>
  <c r="F208" i="5"/>
  <c r="F207" i="5"/>
  <c r="F209" i="5"/>
  <c r="F205" i="5"/>
  <c r="F210" i="5" l="1"/>
  <c r="F214" i="5"/>
  <c r="F212" i="5"/>
  <c r="F211" i="5"/>
  <c r="F213" i="5"/>
  <c r="D134" i="5"/>
  <c r="E135" i="5"/>
  <c r="E136" i="5" l="1"/>
  <c r="D135" i="5"/>
  <c r="D136" i="5" l="1"/>
  <c r="E137" i="5"/>
  <c r="D137" i="5" l="1"/>
  <c r="E138" i="5"/>
  <c r="D138" i="5" l="1"/>
  <c r="E139" i="5"/>
  <c r="D139" i="5" l="1"/>
  <c r="E140" i="5"/>
  <c r="D140" i="5" l="1"/>
  <c r="E141" i="5"/>
  <c r="D141" i="5" l="1"/>
  <c r="E142" i="5"/>
  <c r="D142" i="5" l="1"/>
  <c r="E143" i="5"/>
  <c r="D143" i="5" l="1"/>
  <c r="E144" i="5"/>
  <c r="D144" i="5" l="1"/>
  <c r="E145" i="5"/>
  <c r="D145" i="5" l="1"/>
  <c r="E146" i="5"/>
  <c r="D146" i="5" l="1"/>
  <c r="E147" i="5"/>
  <c r="D147" i="5" l="1"/>
  <c r="E148" i="5"/>
  <c r="D148" i="5" l="1"/>
  <c r="E149" i="5"/>
  <c r="D149" i="5" l="1"/>
  <c r="E150" i="5"/>
  <c r="D150" i="5" l="1"/>
  <c r="E151" i="5"/>
  <c r="D151" i="5" l="1"/>
  <c r="E152" i="5"/>
  <c r="D152" i="5" l="1"/>
  <c r="E153" i="5"/>
  <c r="D153" i="5" l="1"/>
  <c r="E154" i="5"/>
  <c r="D154" i="5" l="1"/>
  <c r="E155" i="5"/>
  <c r="D155" i="5" l="1"/>
  <c r="E156" i="5"/>
  <c r="D156" i="5" l="1"/>
  <c r="E157" i="5"/>
  <c r="D157" i="5" l="1"/>
  <c r="E158" i="5"/>
  <c r="D158" i="5" l="1"/>
  <c r="E159" i="5"/>
  <c r="E160" i="5" l="1"/>
  <c r="D159" i="5"/>
  <c r="D160" i="5" l="1"/>
  <c r="E161" i="5"/>
  <c r="D161" i="5" l="1"/>
  <c r="E162" i="5"/>
  <c r="D162" i="5" l="1"/>
  <c r="E163" i="5"/>
  <c r="E164" i="5" l="1"/>
  <c r="D163" i="5"/>
  <c r="D164" i="5" l="1"/>
  <c r="E165" i="5"/>
  <c r="D165" i="5" l="1"/>
  <c r="E166" i="5"/>
  <c r="D166" i="5" l="1"/>
  <c r="E167" i="5"/>
  <c r="E168" i="5" l="1"/>
  <c r="D167" i="5"/>
  <c r="D168" i="5" l="1"/>
  <c r="E169" i="5"/>
  <c r="D169" i="5" l="1"/>
  <c r="E170" i="5"/>
  <c r="D170" i="5" l="1"/>
  <c r="E171" i="5"/>
  <c r="G9" i="5"/>
  <c r="E172" i="5" l="1"/>
  <c r="D171" i="5"/>
  <c r="D172" i="5" l="1"/>
  <c r="E173" i="5"/>
  <c r="D173" i="5" l="1"/>
  <c r="E174" i="5"/>
  <c r="D174" i="5" l="1"/>
  <c r="E175" i="5"/>
  <c r="D175" i="5" l="1"/>
  <c r="E176" i="5"/>
  <c r="D176" i="5" l="1"/>
  <c r="E177" i="5"/>
  <c r="D177" i="5" l="1"/>
  <c r="E178" i="5"/>
  <c r="D178" i="5" l="1"/>
  <c r="E179" i="5"/>
  <c r="D179" i="5" l="1"/>
  <c r="E180" i="5"/>
  <c r="D180" i="5" l="1"/>
  <c r="E181" i="5"/>
  <c r="D181" i="5" l="1"/>
  <c r="E182" i="5"/>
  <c r="D182" i="5" l="1"/>
  <c r="E183" i="5"/>
  <c r="D183" i="5" l="1"/>
  <c r="E184" i="5"/>
  <c r="D184" i="5" l="1"/>
  <c r="E185" i="5"/>
  <c r="D185" i="5" l="1"/>
  <c r="E186" i="5"/>
  <c r="D186" i="5" l="1"/>
  <c r="E187" i="5"/>
  <c r="E188" i="5" l="1"/>
  <c r="D187" i="5"/>
  <c r="D188" i="5" l="1"/>
  <c r="E189" i="5"/>
  <c r="D189" i="5" l="1"/>
  <c r="E190" i="5"/>
  <c r="D190" i="5" l="1"/>
  <c r="E191" i="5"/>
  <c r="D191" i="5" l="1"/>
  <c r="E192" i="5"/>
  <c r="D192" i="5" l="1"/>
  <c r="E193" i="5"/>
  <c r="D193" i="5" l="1"/>
  <c r="E194" i="5"/>
  <c r="D194" i="5" l="1"/>
  <c r="E195" i="5"/>
  <c r="E196" i="5" l="1"/>
  <c r="D195" i="5"/>
  <c r="D196" i="5" l="1"/>
  <c r="E197" i="5"/>
  <c r="D197" i="5" l="1"/>
  <c r="E198" i="5"/>
  <c r="D198" i="5" l="1"/>
  <c r="E199" i="5"/>
  <c r="D199" i="5" l="1"/>
  <c r="E200" i="5"/>
  <c r="D200" i="5" l="1"/>
  <c r="E201" i="5"/>
  <c r="D201" i="5" l="1"/>
  <c r="E202" i="5"/>
  <c r="D202" i="5" l="1"/>
  <c r="E203" i="5"/>
  <c r="E204" i="5" l="1"/>
  <c r="D203" i="5"/>
  <c r="D204" i="5" l="1"/>
  <c r="E205" i="5"/>
  <c r="D205" i="5" l="1"/>
  <c r="E206" i="5"/>
  <c r="D206" i="5" l="1"/>
  <c r="E207" i="5"/>
  <c r="D207" i="5" l="1"/>
  <c r="E208" i="5"/>
  <c r="D208" i="5" l="1"/>
  <c r="E209" i="5"/>
  <c r="E210" i="5" l="1"/>
  <c r="D209" i="5"/>
  <c r="D210" i="5" l="1"/>
  <c r="E211" i="5"/>
  <c r="D211" i="5" l="1"/>
  <c r="E212" i="5"/>
  <c r="D212" i="5" l="1"/>
  <c r="E213" i="5"/>
  <c r="D213" i="5" l="1"/>
  <c r="E214" i="5"/>
  <c r="D214" i="5" l="1"/>
  <c r="F11" i="5"/>
</calcChain>
</file>

<file path=xl/sharedStrings.xml><?xml version="1.0" encoding="utf-8"?>
<sst xmlns="http://schemas.openxmlformats.org/spreadsheetml/2006/main" count="161" uniqueCount="91">
  <si>
    <t>PLANNED PRODUCT PURCHASES</t>
  </si>
  <si>
    <t>Unit</t>
  </si>
  <si>
    <t>Point/Unit</t>
  </si>
  <si>
    <t>Selective Herbicides</t>
  </si>
  <si>
    <t>litre(s)</t>
  </si>
  <si>
    <t>Non-Selective Herbicides</t>
  </si>
  <si>
    <t>Touchdown 480</t>
  </si>
  <si>
    <t>Fungicides</t>
  </si>
  <si>
    <t>Seed Treatments</t>
  </si>
  <si>
    <t>Insecticides</t>
  </si>
  <si>
    <t>Points</t>
  </si>
  <si>
    <t>Reward</t>
  </si>
  <si>
    <t>Purchases</t>
  </si>
  <si>
    <t>case</t>
  </si>
  <si>
    <t>litre</t>
  </si>
  <si>
    <t>bag</t>
  </si>
  <si>
    <t>Threshold</t>
  </si>
  <si>
    <t>Farm Name</t>
  </si>
  <si>
    <t>Farm Address</t>
  </si>
  <si>
    <r>
      <t>Boundary</t>
    </r>
    <r>
      <rPr>
        <vertAlign val="superscript"/>
        <sz val="10"/>
        <color indexed="23"/>
        <rFont val="HelveticaNeueLT Std Lt"/>
        <family val="2"/>
      </rPr>
      <t>®</t>
    </r>
    <r>
      <rPr>
        <sz val="10"/>
        <color indexed="23"/>
        <rFont val="HelveticaNeueLT Std Lt"/>
        <family val="2"/>
      </rPr>
      <t xml:space="preserve"> LQD </t>
    </r>
  </si>
  <si>
    <r>
      <t>Callisto</t>
    </r>
    <r>
      <rPr>
        <vertAlign val="superscript"/>
        <sz val="10"/>
        <color indexed="23"/>
        <rFont val="HelveticaNeueLT Std Lt"/>
        <family val="2"/>
      </rPr>
      <t>®</t>
    </r>
  </si>
  <si>
    <r>
      <t>Dual II Magnum</t>
    </r>
    <r>
      <rPr>
        <vertAlign val="superscript"/>
        <sz val="10"/>
        <color indexed="23"/>
        <rFont val="HelveticaNeueLT Std Lt"/>
        <family val="2"/>
      </rPr>
      <t>®</t>
    </r>
  </si>
  <si>
    <r>
      <t>Lumax</t>
    </r>
    <r>
      <rPr>
        <vertAlign val="superscript"/>
        <sz val="10"/>
        <color indexed="23"/>
        <rFont val="HelveticaNeueLT Std Lt"/>
        <family val="2"/>
      </rPr>
      <t>®</t>
    </r>
    <r>
      <rPr>
        <sz val="10"/>
        <color indexed="23"/>
        <rFont val="HelveticaNeueLT Std Lt"/>
        <family val="2"/>
      </rPr>
      <t xml:space="preserve"> EZ </t>
    </r>
  </si>
  <si>
    <r>
      <t>Primextra</t>
    </r>
    <r>
      <rPr>
        <vertAlign val="superscript"/>
        <sz val="10"/>
        <color indexed="23"/>
        <rFont val="HelveticaNeueLT Std Lt"/>
        <family val="2"/>
      </rPr>
      <t>®</t>
    </r>
    <r>
      <rPr>
        <sz val="10"/>
        <color indexed="23"/>
        <rFont val="HelveticaNeueLT Std Lt"/>
        <family val="2"/>
      </rPr>
      <t xml:space="preserve"> II Magnum</t>
    </r>
    <r>
      <rPr>
        <vertAlign val="superscript"/>
        <sz val="10"/>
        <color indexed="23"/>
        <rFont val="HelveticaNeueLT Std Lt"/>
        <family val="2"/>
      </rPr>
      <t>®</t>
    </r>
  </si>
  <si>
    <r>
      <t>Reflex</t>
    </r>
    <r>
      <rPr>
        <vertAlign val="superscript"/>
        <sz val="10"/>
        <color indexed="23"/>
        <rFont val="HelveticaNeueLT Std Lt"/>
        <family val="2"/>
      </rPr>
      <t>®</t>
    </r>
  </si>
  <si>
    <r>
      <t>Venture</t>
    </r>
    <r>
      <rPr>
        <vertAlign val="superscript"/>
        <sz val="10"/>
        <color indexed="23"/>
        <rFont val="HelveticaNeueLT Std Lt"/>
        <family val="2"/>
      </rPr>
      <t>®</t>
    </r>
    <r>
      <rPr>
        <sz val="10"/>
        <color indexed="23"/>
        <rFont val="HelveticaNeueLT Std Lt"/>
        <family val="2"/>
      </rPr>
      <t xml:space="preserve"> L</t>
    </r>
  </si>
  <si>
    <r>
      <t>Aatrex</t>
    </r>
    <r>
      <rPr>
        <vertAlign val="superscript"/>
        <sz val="10"/>
        <color indexed="23"/>
        <rFont val="HelveticaNeueLT Std Lt"/>
        <family val="2"/>
      </rPr>
      <t xml:space="preserve">® </t>
    </r>
    <r>
      <rPr>
        <sz val="10"/>
        <color indexed="23"/>
        <rFont val="HelveticaNeueLT Std Lt"/>
        <family val="2"/>
      </rPr>
      <t>480 Liquid</t>
    </r>
  </si>
  <si>
    <r>
      <t>Halex</t>
    </r>
    <r>
      <rPr>
        <vertAlign val="superscript"/>
        <sz val="10"/>
        <color indexed="23"/>
        <rFont val="HelveticaNeueLT Std Lt"/>
        <family val="2"/>
      </rPr>
      <t>®</t>
    </r>
    <r>
      <rPr>
        <sz val="10"/>
        <color indexed="23"/>
        <rFont val="HelveticaNeueLT Std Lt"/>
        <family val="2"/>
      </rPr>
      <t xml:space="preserve"> GT</t>
    </r>
  </si>
  <si>
    <r>
      <t>Reglone</t>
    </r>
    <r>
      <rPr>
        <vertAlign val="superscript"/>
        <sz val="10"/>
        <color indexed="23"/>
        <rFont val="HelveticaNeueLT Std Lt"/>
        <family val="2"/>
      </rPr>
      <t xml:space="preserve">® </t>
    </r>
    <r>
      <rPr>
        <sz val="10"/>
        <color indexed="23"/>
        <rFont val="HelveticaNeueLT Std Lt"/>
        <family val="2"/>
      </rPr>
      <t xml:space="preserve">240 </t>
    </r>
  </si>
  <si>
    <r>
      <t>Allegro</t>
    </r>
    <r>
      <rPr>
        <vertAlign val="superscript"/>
        <sz val="10"/>
        <color indexed="23"/>
        <rFont val="HelveticaNeueLT Std Lt"/>
        <family val="2"/>
      </rPr>
      <t>®</t>
    </r>
    <r>
      <rPr>
        <sz val="10"/>
        <color indexed="23"/>
        <rFont val="HelveticaNeueLT Std Lt"/>
        <family val="2"/>
      </rPr>
      <t xml:space="preserve"> 500F</t>
    </r>
  </si>
  <si>
    <r>
      <t>Allegro</t>
    </r>
    <r>
      <rPr>
        <vertAlign val="superscript"/>
        <sz val="10"/>
        <color indexed="23"/>
        <rFont val="HelveticaNeueLT Std Lt"/>
        <family val="2"/>
      </rPr>
      <t xml:space="preserve">® </t>
    </r>
    <r>
      <rPr>
        <sz val="10"/>
        <color indexed="23"/>
        <rFont val="HelveticaNeueLT Std Lt"/>
        <family val="2"/>
      </rPr>
      <t>Quadris</t>
    </r>
    <r>
      <rPr>
        <vertAlign val="superscript"/>
        <sz val="10"/>
        <color indexed="23"/>
        <rFont val="HelveticaNeueLT Std Lt"/>
        <family val="2"/>
      </rPr>
      <t>®</t>
    </r>
    <r>
      <rPr>
        <sz val="10"/>
        <color indexed="23"/>
        <rFont val="HelveticaNeueLT Std Lt"/>
        <family val="2"/>
      </rPr>
      <t xml:space="preserve"> bean co-pack</t>
    </r>
  </si>
  <si>
    <r>
      <t>Mertect</t>
    </r>
    <r>
      <rPr>
        <vertAlign val="superscript"/>
        <sz val="10"/>
        <color indexed="23"/>
        <rFont val="HelveticaNeueLT Std Lt"/>
        <family val="2"/>
      </rPr>
      <t>®</t>
    </r>
    <r>
      <rPr>
        <sz val="10"/>
        <color indexed="23"/>
        <rFont val="HelveticaNeueLT Std Lt"/>
        <family val="2"/>
      </rPr>
      <t xml:space="preserve"> SC</t>
    </r>
  </si>
  <si>
    <r>
      <t>Quadris</t>
    </r>
    <r>
      <rPr>
        <vertAlign val="superscript"/>
        <sz val="10"/>
        <color indexed="23"/>
        <rFont val="HelveticaNeueLT Std Lt"/>
        <family val="2"/>
      </rPr>
      <t>®</t>
    </r>
  </si>
  <si>
    <r>
      <t>Quadris Top</t>
    </r>
    <r>
      <rPr>
        <vertAlign val="superscript"/>
        <sz val="10"/>
        <color indexed="23"/>
        <rFont val="HelveticaNeueLT Std Lt"/>
        <family val="2"/>
      </rPr>
      <t>®</t>
    </r>
  </si>
  <si>
    <r>
      <t>Quilt</t>
    </r>
    <r>
      <rPr>
        <vertAlign val="superscript"/>
        <sz val="10"/>
        <color indexed="23"/>
        <rFont val="HelveticaNeueLT Std Lt"/>
        <family val="2"/>
      </rPr>
      <t>®</t>
    </r>
  </si>
  <si>
    <r>
      <t>Revus</t>
    </r>
    <r>
      <rPr>
        <vertAlign val="superscript"/>
        <sz val="10"/>
        <color indexed="23"/>
        <rFont val="HelveticaNeueLT Std Lt"/>
        <family val="2"/>
      </rPr>
      <t>®</t>
    </r>
  </si>
  <si>
    <r>
      <t>Ridomil Gold</t>
    </r>
    <r>
      <rPr>
        <vertAlign val="superscript"/>
        <sz val="10"/>
        <color indexed="23"/>
        <rFont val="HelveticaNeueLT Std Lt"/>
        <family val="2"/>
      </rPr>
      <t>®</t>
    </r>
    <r>
      <rPr>
        <sz val="10"/>
        <color indexed="23"/>
        <rFont val="HelveticaNeueLT Std Lt"/>
        <family val="2"/>
      </rPr>
      <t xml:space="preserve"> 1G</t>
    </r>
  </si>
  <si>
    <r>
      <t>Ridomil Gold</t>
    </r>
    <r>
      <rPr>
        <vertAlign val="superscript"/>
        <sz val="10"/>
        <color indexed="23"/>
        <rFont val="HelveticaNeueLT Std Lt"/>
        <family val="2"/>
      </rPr>
      <t>®</t>
    </r>
    <r>
      <rPr>
        <sz val="10"/>
        <color indexed="23"/>
        <rFont val="HelveticaNeueLT Std Lt"/>
        <family val="2"/>
      </rPr>
      <t xml:space="preserve"> MZ 68WG</t>
    </r>
  </si>
  <si>
    <r>
      <t>Scholar</t>
    </r>
    <r>
      <rPr>
        <vertAlign val="superscript"/>
        <sz val="10"/>
        <color indexed="23"/>
        <rFont val="HelveticaNeueLT Std Lt"/>
        <family val="2"/>
      </rPr>
      <t>®</t>
    </r>
    <r>
      <rPr>
        <sz val="10"/>
        <color indexed="23"/>
        <rFont val="HelveticaNeueLT Std Lt"/>
        <family val="2"/>
      </rPr>
      <t xml:space="preserve"> 230SC </t>
    </r>
  </si>
  <si>
    <r>
      <t>Switch</t>
    </r>
    <r>
      <rPr>
        <vertAlign val="superscript"/>
        <sz val="10"/>
        <color indexed="23"/>
        <rFont val="HelveticaNeueLT Std Lt"/>
        <family val="2"/>
      </rPr>
      <t>®</t>
    </r>
    <r>
      <rPr>
        <sz val="10"/>
        <color indexed="23"/>
        <rFont val="HelveticaNeueLT Std Lt"/>
        <family val="2"/>
      </rPr>
      <t xml:space="preserve"> 62.5WG </t>
    </r>
  </si>
  <si>
    <r>
      <t>Tilt</t>
    </r>
    <r>
      <rPr>
        <vertAlign val="superscript"/>
        <sz val="10"/>
        <color indexed="23"/>
        <rFont val="HelveticaNeueLT Std Lt"/>
        <family val="2"/>
      </rPr>
      <t>®</t>
    </r>
  </si>
  <si>
    <r>
      <t>Maxim</t>
    </r>
    <r>
      <rPr>
        <vertAlign val="superscript"/>
        <sz val="10"/>
        <color indexed="23"/>
        <rFont val="HelveticaNeueLT Std Lt"/>
        <family val="2"/>
      </rPr>
      <t>®</t>
    </r>
    <r>
      <rPr>
        <sz val="10"/>
        <color indexed="23"/>
        <rFont val="HelveticaNeueLT Std Lt"/>
        <family val="2"/>
      </rPr>
      <t xml:space="preserve"> D</t>
    </r>
  </si>
  <si>
    <r>
      <t>Actara</t>
    </r>
    <r>
      <rPr>
        <vertAlign val="superscript"/>
        <sz val="10"/>
        <color indexed="23"/>
        <rFont val="HelveticaNeueLT Std Lt"/>
        <family val="2"/>
      </rPr>
      <t>®</t>
    </r>
    <r>
      <rPr>
        <sz val="10"/>
        <color indexed="23"/>
        <rFont val="HelveticaNeueLT Std Lt"/>
        <family val="2"/>
      </rPr>
      <t xml:space="preserve"> 240SC</t>
    </r>
  </si>
  <si>
    <r>
      <t>Actara</t>
    </r>
    <r>
      <rPr>
        <vertAlign val="superscript"/>
        <sz val="10"/>
        <color indexed="23"/>
        <rFont val="HelveticaNeueLT Std Lt"/>
        <family val="2"/>
      </rPr>
      <t xml:space="preserve">® </t>
    </r>
    <r>
      <rPr>
        <sz val="10"/>
        <color indexed="23"/>
        <rFont val="HelveticaNeueLT Std Lt"/>
        <family val="2"/>
      </rPr>
      <t>25WG</t>
    </r>
  </si>
  <si>
    <r>
      <t>Force</t>
    </r>
    <r>
      <rPr>
        <vertAlign val="superscript"/>
        <sz val="10"/>
        <color indexed="23"/>
        <rFont val="HelveticaNeueLT Std Lt"/>
        <family val="2"/>
      </rPr>
      <t>®</t>
    </r>
  </si>
  <si>
    <r>
      <t>Matador</t>
    </r>
    <r>
      <rPr>
        <vertAlign val="superscript"/>
        <sz val="10"/>
        <color indexed="23"/>
        <rFont val="HelveticaNeueLT Std Lt"/>
        <family val="2"/>
      </rPr>
      <t>®</t>
    </r>
    <r>
      <rPr>
        <sz val="10"/>
        <color indexed="23"/>
        <rFont val="HelveticaNeueLT Std Lt"/>
        <family val="2"/>
      </rPr>
      <t xml:space="preserve"> 120 EC (3.78L)</t>
    </r>
  </si>
  <si>
    <r>
      <t>Matador</t>
    </r>
    <r>
      <rPr>
        <vertAlign val="superscript"/>
        <sz val="10"/>
        <color indexed="23"/>
        <rFont val="HelveticaNeueLT Std Lt"/>
        <family val="2"/>
      </rPr>
      <t>®</t>
    </r>
    <r>
      <rPr>
        <sz val="10"/>
        <color indexed="23"/>
        <rFont val="HelveticaNeueLT Std Lt"/>
        <family val="2"/>
      </rPr>
      <t xml:space="preserve"> 120 EC </t>
    </r>
  </si>
  <si>
    <r>
      <t>Voliam Xpress</t>
    </r>
    <r>
      <rPr>
        <vertAlign val="superscript"/>
        <sz val="10"/>
        <color indexed="23"/>
        <rFont val="HelveticaNeueLT Std Lt"/>
        <family val="2"/>
      </rPr>
      <t>®</t>
    </r>
  </si>
  <si>
    <r>
      <t>Vibrance</t>
    </r>
    <r>
      <rPr>
        <vertAlign val="superscript"/>
        <sz val="10"/>
        <color indexed="23"/>
        <rFont val="HelveticaNeueLT Std Lt"/>
      </rPr>
      <t>®</t>
    </r>
    <r>
      <rPr>
        <sz val="10"/>
        <color indexed="23"/>
        <rFont val="HelveticaNeueLT Std Lt"/>
        <family val="2"/>
      </rPr>
      <t xml:space="preserve"> Quattro</t>
    </r>
  </si>
  <si>
    <r>
      <t>Cruiser Maxx</t>
    </r>
    <r>
      <rPr>
        <vertAlign val="superscript"/>
        <sz val="10"/>
        <color indexed="23"/>
        <rFont val="HelveticaNeueLT Std Lt"/>
      </rPr>
      <t>®</t>
    </r>
    <r>
      <rPr>
        <sz val="10"/>
        <color indexed="23"/>
        <rFont val="HelveticaNeueLT Std Lt"/>
        <family val="2"/>
      </rPr>
      <t xml:space="preserve"> Potato Extreme</t>
    </r>
  </si>
  <si>
    <t xml:space="preserve">Aprovia™  </t>
  </si>
  <si>
    <r>
      <t>Bravo</t>
    </r>
    <r>
      <rPr>
        <vertAlign val="superscript"/>
        <sz val="10"/>
        <color indexed="23"/>
        <rFont val="HelveticaNeueLT Std Lt"/>
      </rPr>
      <t>®</t>
    </r>
    <r>
      <rPr>
        <sz val="10"/>
        <color indexed="23"/>
        <rFont val="HelveticaNeueLT Std Lt"/>
        <family val="2"/>
      </rPr>
      <t xml:space="preserve"> ZN</t>
    </r>
  </si>
  <si>
    <r>
      <t>Agri-Mek</t>
    </r>
    <r>
      <rPr>
        <vertAlign val="superscript"/>
        <sz val="10"/>
        <color indexed="23"/>
        <rFont val="HelveticaNeueLT Std Lt"/>
        <family val="2"/>
      </rPr>
      <t xml:space="preserve">® </t>
    </r>
    <r>
      <rPr>
        <sz val="10"/>
        <color indexed="23"/>
        <rFont val="HelveticaNeueLT Std Lt"/>
      </rPr>
      <t>SC</t>
    </r>
  </si>
  <si>
    <r>
      <t>Endigo</t>
    </r>
    <r>
      <rPr>
        <vertAlign val="superscript"/>
        <sz val="10"/>
        <color indexed="23"/>
        <rFont val="HelveticaNeueLT Std Lt"/>
      </rPr>
      <t>®</t>
    </r>
    <r>
      <rPr>
        <sz val="10"/>
        <color indexed="23"/>
        <rFont val="HelveticaNeueLT Std Lt"/>
        <family val="2"/>
      </rPr>
      <t xml:space="preserve"> </t>
    </r>
  </si>
  <si>
    <r>
      <t>Inspire</t>
    </r>
    <r>
      <rPr>
        <vertAlign val="superscript"/>
        <sz val="10"/>
        <color indexed="23"/>
        <rFont val="HelveticaNeueLT Std Lt"/>
      </rPr>
      <t>®</t>
    </r>
    <r>
      <rPr>
        <sz val="10"/>
        <color indexed="23"/>
        <rFont val="HelveticaNeueLT Std Lt"/>
        <family val="2"/>
      </rPr>
      <t xml:space="preserve"> Super</t>
    </r>
  </si>
  <si>
    <t xml:space="preserve">Stadium™ </t>
  </si>
  <si>
    <r>
      <t>Callisto</t>
    </r>
    <r>
      <rPr>
        <sz val="10"/>
        <color indexed="23"/>
        <rFont val="Calibri"/>
        <family val="2"/>
      </rPr>
      <t>® GT</t>
    </r>
  </si>
  <si>
    <t xml:space="preserve">Aprovia™ Top </t>
  </si>
  <si>
    <r>
      <t>Cruiser Vibrance</t>
    </r>
    <r>
      <rPr>
        <sz val="10"/>
        <color indexed="23"/>
        <rFont val="Calibri"/>
        <family val="2"/>
      </rPr>
      <t xml:space="preserve">® </t>
    </r>
    <r>
      <rPr>
        <sz val="10"/>
        <color indexed="23"/>
        <rFont val="HelveticaNeueLT Std Lt"/>
      </rPr>
      <t>Quattro</t>
    </r>
  </si>
  <si>
    <r>
      <t>Vibrance</t>
    </r>
    <r>
      <rPr>
        <sz val="10"/>
        <color indexed="23"/>
        <rFont val="Calibri"/>
        <family val="2"/>
      </rPr>
      <t xml:space="preserve">® </t>
    </r>
    <r>
      <rPr>
        <sz val="10"/>
        <color indexed="23"/>
        <rFont val="HelveticaNeueLT Std Lt"/>
      </rPr>
      <t>Maxx RFC</t>
    </r>
  </si>
  <si>
    <r>
      <t>Vibrance</t>
    </r>
    <r>
      <rPr>
        <sz val="10"/>
        <color indexed="23"/>
        <rFont val="Calibri"/>
        <family val="2"/>
      </rPr>
      <t>®</t>
    </r>
    <r>
      <rPr>
        <sz val="10"/>
        <color indexed="23"/>
        <rFont val="HelveticaNeueLT Std Lt"/>
        <family val="2"/>
      </rPr>
      <t xml:space="preserve"> Maxx Co-pak</t>
    </r>
  </si>
  <si>
    <r>
      <t>Maxim</t>
    </r>
    <r>
      <rPr>
        <vertAlign val="superscript"/>
        <sz val="10"/>
        <color indexed="23"/>
        <rFont val="HelveticaNeueLT Std Lt"/>
        <family val="2"/>
      </rPr>
      <t>®</t>
    </r>
    <r>
      <rPr>
        <sz val="10"/>
        <color indexed="23"/>
        <rFont val="HelveticaNeueLT Std Lt"/>
        <family val="2"/>
      </rPr>
      <t xml:space="preserve"> PSP </t>
    </r>
  </si>
  <si>
    <r>
      <t>Maxim</t>
    </r>
    <r>
      <rPr>
        <vertAlign val="superscript"/>
        <sz val="10"/>
        <color indexed="23"/>
        <rFont val="HelveticaNeueLT Std Lt"/>
        <family val="2"/>
      </rPr>
      <t>®</t>
    </r>
    <r>
      <rPr>
        <sz val="10"/>
        <color indexed="23"/>
        <rFont val="HelveticaNeueLT Std Lt"/>
        <family val="2"/>
      </rPr>
      <t xml:space="preserve"> MZ</t>
    </r>
  </si>
  <si>
    <t>tote</t>
  </si>
  <si>
    <r>
      <t>Axial</t>
    </r>
    <r>
      <rPr>
        <sz val="10"/>
        <color indexed="23"/>
        <rFont val="Calibri"/>
        <family val="2"/>
      </rPr>
      <t>®</t>
    </r>
  </si>
  <si>
    <r>
      <t>Gesagard</t>
    </r>
    <r>
      <rPr>
        <vertAlign val="superscript"/>
        <sz val="10"/>
        <color indexed="23"/>
        <rFont val="HelveticaNeueLT Std Lt"/>
        <family val="2"/>
      </rPr>
      <t>®</t>
    </r>
    <r>
      <rPr>
        <sz val="10"/>
        <color indexed="23"/>
        <rFont val="HelveticaNeueLT Std Lt"/>
        <family val="2"/>
      </rPr>
      <t xml:space="preserve"> 480 SC</t>
    </r>
  </si>
  <si>
    <r>
      <t>Ridomil Gold</t>
    </r>
    <r>
      <rPr>
        <vertAlign val="superscript"/>
        <sz val="10"/>
        <color indexed="23"/>
        <rFont val="HelveticaNeueLT Std Lt"/>
        <family val="2"/>
      </rPr>
      <t xml:space="preserve">® </t>
    </r>
    <r>
      <rPr>
        <sz val="10"/>
        <color indexed="23"/>
        <rFont val="HelveticaNeueLT Std Lt"/>
        <family val="2"/>
      </rPr>
      <t>480 SL</t>
    </r>
  </si>
  <si>
    <r>
      <t>Elatus</t>
    </r>
    <r>
      <rPr>
        <sz val="10"/>
        <color indexed="23"/>
        <rFont val="Calibri"/>
        <family val="2"/>
      </rPr>
      <t>™</t>
    </r>
    <r>
      <rPr>
        <sz val="10"/>
        <color indexed="23"/>
        <rFont val="HelveticaNeueLT Std Lt"/>
        <family val="2"/>
      </rPr>
      <t xml:space="preserve"> co-pack</t>
    </r>
  </si>
  <si>
    <r>
      <t>Traxos</t>
    </r>
    <r>
      <rPr>
        <sz val="10"/>
        <color indexed="23"/>
        <rFont val="Times New Roman"/>
        <family val="1"/>
      </rPr>
      <t>®</t>
    </r>
  </si>
  <si>
    <r>
      <t>Flexstar</t>
    </r>
    <r>
      <rPr>
        <sz val="10"/>
        <color indexed="23"/>
        <rFont val="Times New Roman"/>
        <family val="1"/>
      </rPr>
      <t>®</t>
    </r>
    <r>
      <rPr>
        <sz val="10"/>
        <color indexed="23"/>
        <rFont val="HelveticaNeueLT Std Lt"/>
        <family val="2"/>
      </rPr>
      <t xml:space="preserve"> GT</t>
    </r>
  </si>
  <si>
    <t>Vibrance® Ultra Potato</t>
  </si>
  <si>
    <r>
      <t>Minecto</t>
    </r>
    <r>
      <rPr>
        <vertAlign val="superscript"/>
        <sz val="10"/>
        <color indexed="23"/>
        <rFont val="Times New Roman"/>
        <family val="1"/>
      </rPr>
      <t>®</t>
    </r>
    <r>
      <rPr>
        <sz val="10"/>
        <color indexed="23"/>
        <rFont val="HelveticaNeueLT Std Lt"/>
        <family val="2"/>
      </rPr>
      <t xml:space="preserve"> Duo</t>
    </r>
  </si>
  <si>
    <t>Minecto® Pro</t>
  </si>
  <si>
    <r>
      <t>Acuron</t>
    </r>
    <r>
      <rPr>
        <sz val="10"/>
        <color indexed="23"/>
        <rFont val="Times New Roman"/>
        <family val="1"/>
      </rPr>
      <t>®</t>
    </r>
  </si>
  <si>
    <t>Acuron® Flexi</t>
  </si>
  <si>
    <r>
      <t>Miravis</t>
    </r>
    <r>
      <rPr>
        <sz val="10"/>
        <color indexed="23"/>
        <rFont val="Times New Roman"/>
        <family val="1"/>
      </rPr>
      <t>®</t>
    </r>
    <r>
      <rPr>
        <sz val="10"/>
        <color indexed="23"/>
        <rFont val="HelveticaNeueLT Std Lt"/>
        <family val="2"/>
      </rPr>
      <t xml:space="preserve"> Ace</t>
    </r>
  </si>
  <si>
    <r>
      <t>Miravis</t>
    </r>
    <r>
      <rPr>
        <sz val="10"/>
        <color indexed="23"/>
        <rFont val="Times New Roman"/>
        <family val="1"/>
      </rPr>
      <t>®</t>
    </r>
    <r>
      <rPr>
        <sz val="10"/>
        <color indexed="23"/>
        <rFont val="HelveticaNeueLT Std Lt"/>
        <family val="2"/>
      </rPr>
      <t xml:space="preserve"> Duo</t>
    </r>
  </si>
  <si>
    <r>
      <t>Miravis</t>
    </r>
    <r>
      <rPr>
        <sz val="10"/>
        <color indexed="23"/>
        <rFont val="Times New Roman"/>
        <family val="1"/>
      </rPr>
      <t>®</t>
    </r>
    <r>
      <rPr>
        <sz val="10"/>
        <color indexed="23"/>
        <rFont val="HelveticaNeueLT Std Lt"/>
        <family val="2"/>
      </rPr>
      <t xml:space="preserve"> Neo</t>
    </r>
  </si>
  <si>
    <r>
      <t>Miravis</t>
    </r>
    <r>
      <rPr>
        <sz val="10"/>
        <color indexed="23"/>
        <rFont val="Times New Roman"/>
        <family val="1"/>
      </rPr>
      <t>®</t>
    </r>
    <r>
      <rPr>
        <sz val="10"/>
        <color indexed="23"/>
        <rFont val="HelveticaNeueLT Std Lt"/>
        <family val="2"/>
      </rPr>
      <t xml:space="preserve"> Prime</t>
    </r>
  </si>
  <si>
    <t>Orondis® Gold (Potato)</t>
  </si>
  <si>
    <t>Orondis® Ultra co-pack</t>
  </si>
  <si>
    <t>Orondis® Ultra pre-mix</t>
  </si>
  <si>
    <t>Orondis® Gold (Ginseng)</t>
  </si>
  <si>
    <t xml:space="preserve">Trivapro® </t>
  </si>
  <si>
    <t>Trivapro® (tote)</t>
  </si>
  <si>
    <r>
      <t>Tavium</t>
    </r>
    <r>
      <rPr>
        <sz val="10"/>
        <color indexed="23"/>
        <rFont val="Times New Roman"/>
        <family val="1"/>
      </rPr>
      <t>® plus VaporGrip® Technology</t>
    </r>
  </si>
  <si>
    <t>Plant Growth Regulator</t>
  </si>
  <si>
    <t>Moddus®</t>
  </si>
  <si>
    <t>v1.0</t>
  </si>
  <si>
    <t>Orondis® Gold</t>
  </si>
  <si>
    <t>Always read and follow the label directions. Allegro Quadris Bean Pack is a co-pack of Allegro 500F fungicide and Quadris fungicide. Elatus is a co-pack of Elatus A and Elatus B fungicides. Miravis® Ace is a foliar application of Miravis Ace A fungicide and Miravis Ace B fungicide. Miravis Neo refers to Miravis Neo 300SE fungicide. Trivapro is a co-pack of Trivapro A and Trivapro B fungicides. Vibrance Maxx is an on-seed application of: (i) Vibrance 500FS Seed Treatment fungicide; and (ii) Apron Maxx® RTA® Seed Treatment Fungicide. AAtrex®, Actara®, Acuron®, Agri-mek®, Apron Maxx®, Aprovia®, Axial®, Boundary®, Bravo®, Callisto®, Cruiser®, Cruiser Maxx®, Dual II Magnum®, Elatus®, Endigo®, Flexstar®, Force®, Fulfill®, Gesagard®, Halex®, Inspire Super®, Lumax®, Matador®, Maxim®, Mertect®, Minecto®, Miravis®, Orondis®, Peak®, Primextra® II Magnum®, Quadris®, Quadris Top®, Quilt®, Partner Program™, Reflex®, Reglone®, Revus®, Ridomil Gold®, RTA®, Scholar®, Stadium®, Switch®, Tavium®, Tilt®, Traxos®, Trivapro®, Venture®, Vibrance®, Voliam Xpress® and the Syngenta logo are trademarks of a Syngenta Group Company. Allegro® is a trademark of ISK Biosciences Corporation. Plus VaporGrip® Technology is a trademark of Monsanto Technology LLC, Monsanto Canada, Inc. licensee. © 2021 Syngenta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</si>
</sst>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#0.0_)\ \ ;\(#,##0.0\)\ \ ;&quot;-    &quot;;&quot;-     &quot;"/>
    <numFmt numFmtId="167" formatCode="#,##0.0\ \ \ ;\-#,##0.0\ \ \ ;&quot;-     &quot;;&quot;-     &quot;"/>
    <numFmt numFmtId="168" formatCode="#,##0.0_)\ ;\(#,##0.0\)\ ;&quot;-     &quot;;&quot;-     &quot;"/>
    <numFmt numFmtId="169" formatCode="[$$-C09]#,##0"/>
    <numFmt numFmtId="170" formatCode="[$$-1009]#,##0"/>
    <numFmt numFmtId="171" formatCode="_-* #,##0_-;\-* #,##0_-;_-* &quot;-&quot;??_-;_-@_-"/>
    <numFmt numFmtId="172" formatCode="_-&quot;$&quot;* #,##0_-;\-&quot;$&quot;* #,##0_-;_-&quot;$&quot;* &quot;-&quot;??_-;_-@_-"/>
  </numFmts>
  <fonts count="25">
    <font>
      <sz val="10"/>
      <name val="MS Sans Serif"/>
    </font>
    <font>
      <sz val="11"/>
      <name val="Arial"/>
      <family val="2"/>
    </font>
    <font>
      <sz val="10"/>
      <name val="Arial"/>
      <family val="2"/>
    </font>
    <font>
      <sz val="12"/>
      <color indexed="12"/>
      <name val="Helv"/>
    </font>
    <font>
      <sz val="12"/>
      <name val="Arial MT"/>
    </font>
    <font>
      <sz val="11"/>
      <name val="Arial"/>
      <family val="2"/>
    </font>
    <font>
      <sz val="8"/>
      <name val="MS Sans Serif"/>
      <family val="2"/>
    </font>
    <font>
      <sz val="10"/>
      <name val="HelveticaNeueLT Std Lt"/>
      <family val="2"/>
    </font>
    <font>
      <sz val="10"/>
      <color indexed="53"/>
      <name val="HelveticaNeueLT Std Lt"/>
      <family val="2"/>
    </font>
    <font>
      <sz val="10"/>
      <color indexed="23"/>
      <name val="HelveticaNeueLT Std Lt"/>
      <family val="2"/>
    </font>
    <font>
      <sz val="9"/>
      <color indexed="23"/>
      <name val="HelveticaNeueLT Std Lt"/>
      <family val="2"/>
    </font>
    <font>
      <sz val="9"/>
      <name val="HelveticaNeueLT Std Lt"/>
      <family val="2"/>
    </font>
    <font>
      <b/>
      <u/>
      <sz val="10"/>
      <color indexed="21"/>
      <name val="HelveticaNeueLT Std"/>
      <family val="2"/>
    </font>
    <font>
      <sz val="10"/>
      <color indexed="21"/>
      <name val="HelveticaNeueLT Std Lt"/>
      <family val="2"/>
    </font>
    <font>
      <b/>
      <sz val="10"/>
      <color indexed="21"/>
      <name val="HelveticaNeueLT Std"/>
      <family val="2"/>
    </font>
    <font>
      <sz val="10"/>
      <color indexed="21"/>
      <name val="HelveticaNeueLT Std"/>
      <family val="2"/>
    </font>
    <font>
      <vertAlign val="superscript"/>
      <sz val="10"/>
      <color indexed="23"/>
      <name val="HelveticaNeueLT Std Lt"/>
      <family val="2"/>
    </font>
    <font>
      <sz val="10"/>
      <name val="MS Sans Serif"/>
      <family val="2"/>
    </font>
    <font>
      <vertAlign val="superscript"/>
      <sz val="10"/>
      <color indexed="23"/>
      <name val="HelveticaNeueLT Std Lt"/>
    </font>
    <font>
      <sz val="10"/>
      <color indexed="23"/>
      <name val="HelveticaNeueLT Std Lt"/>
    </font>
    <font>
      <sz val="10"/>
      <color indexed="23"/>
      <name val="Calibri"/>
      <family val="2"/>
    </font>
    <font>
      <sz val="10"/>
      <color indexed="23"/>
      <name val="Times New Roman"/>
      <family val="1"/>
    </font>
    <font>
      <vertAlign val="superscript"/>
      <sz val="10"/>
      <color indexed="23"/>
      <name val="Times New Roman"/>
      <family val="1"/>
    </font>
    <font>
      <sz val="6"/>
      <color indexed="21"/>
      <name val="HelveticaNeueLT Std Lt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ashed">
        <color indexed="9"/>
      </bottom>
      <diagonal/>
    </border>
    <border>
      <left/>
      <right/>
      <top style="dashed">
        <color indexed="9"/>
      </top>
      <bottom style="dashed">
        <color indexed="9"/>
      </bottom>
      <diagonal/>
    </border>
    <border>
      <left/>
      <right/>
      <top style="dashed">
        <color indexed="9"/>
      </top>
      <bottom/>
      <diagonal/>
    </border>
  </borders>
  <cellStyleXfs count="9">
    <xf numFmtId="0" fontId="0" fillId="0" borderId="0"/>
    <xf numFmtId="166" fontId="1" fillId="0" borderId="1" applyFill="0" applyBorder="0" applyProtection="0">
      <alignment horizontal="right" vertical="center"/>
      <protection locked="0"/>
    </xf>
    <xf numFmtId="0" fontId="3" fillId="0" borderId="2">
      <alignment horizontal="right"/>
      <protection locked="0"/>
    </xf>
    <xf numFmtId="0" fontId="4" fillId="0" borderId="0"/>
    <xf numFmtId="0" fontId="2" fillId="0" borderId="0"/>
    <xf numFmtId="167" fontId="5" fillId="0" borderId="3" applyFill="0" applyBorder="0" applyProtection="0">
      <alignment horizontal="right" vertical="center"/>
      <protection locked="0"/>
    </xf>
    <xf numFmtId="168" fontId="1" fillId="0" borderId="1" applyFill="0" applyBorder="0" applyProtection="0">
      <alignment horizontal="right" vertical="center"/>
      <protection locked="0"/>
    </xf>
    <xf numFmtId="165" fontId="17" fillId="0" borderId="0" applyFont="0" applyFill="0" applyBorder="0" applyAlignment="0" applyProtection="0"/>
    <xf numFmtId="164" fontId="17" fillId="0" borderId="0" applyFont="0" applyFill="0" applyBorder="0" applyAlignment="0" applyProtection="0"/>
  </cellStyleXfs>
  <cellXfs count="49">
    <xf numFmtId="0" fontId="0" fillId="0" borderId="0" xfId="0"/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protection locked="0"/>
    </xf>
    <xf numFmtId="0" fontId="7" fillId="2" borderId="0" xfId="0" applyFont="1" applyFill="1" applyAlignment="1" applyProtection="1">
      <protection locked="0"/>
    </xf>
    <xf numFmtId="0" fontId="7" fillId="3" borderId="0" xfId="0" applyFont="1" applyFill="1" applyProtection="1"/>
    <xf numFmtId="0" fontId="7" fillId="3" borderId="0" xfId="0" applyFont="1" applyFill="1" applyAlignment="1" applyProtection="1">
      <alignment horizontal="center"/>
    </xf>
    <xf numFmtId="3" fontId="8" fillId="3" borderId="0" xfId="0" applyNumberFormat="1" applyFont="1" applyFill="1" applyAlignment="1" applyProtection="1">
      <alignment horizontal="center"/>
    </xf>
    <xf numFmtId="0" fontId="2" fillId="3" borderId="0" xfId="0" applyFont="1" applyFill="1" applyProtection="1"/>
    <xf numFmtId="0" fontId="24" fillId="3" borderId="0" xfId="0" applyFont="1" applyFill="1" applyAlignment="1" applyProtection="1">
      <alignment horizontal="right" vertical="top"/>
    </xf>
    <xf numFmtId="0" fontId="7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3" fontId="8" fillId="2" borderId="0" xfId="0" applyNumberFormat="1" applyFont="1" applyFill="1" applyAlignment="1" applyProtection="1">
      <alignment horizontal="center"/>
    </xf>
    <xf numFmtId="0" fontId="12" fillId="2" borderId="0" xfId="0" applyFont="1" applyFill="1" applyProtection="1"/>
    <xf numFmtId="0" fontId="9" fillId="2" borderId="0" xfId="0" applyFont="1" applyFill="1" applyAlignment="1" applyProtection="1"/>
    <xf numFmtId="0" fontId="13" fillId="2" borderId="0" xfId="0" applyFont="1" applyFill="1" applyProtection="1"/>
    <xf numFmtId="3" fontId="13" fillId="2" borderId="0" xfId="0" applyNumberFormat="1" applyFont="1" applyFill="1" applyAlignment="1" applyProtection="1">
      <alignment horizontal="center"/>
    </xf>
    <xf numFmtId="169" fontId="13" fillId="2" borderId="0" xfId="0" applyNumberFormat="1" applyFont="1" applyFill="1" applyAlignment="1" applyProtection="1">
      <alignment horizontal="center"/>
    </xf>
    <xf numFmtId="0" fontId="0" fillId="2" borderId="0" xfId="0" applyFill="1" applyAlignment="1" applyProtection="1"/>
    <xf numFmtId="170" fontId="2" fillId="3" borderId="0" xfId="0" applyNumberFormat="1" applyFont="1" applyFill="1" applyProtection="1"/>
    <xf numFmtId="0" fontId="10" fillId="2" borderId="0" xfId="0" applyFont="1" applyFill="1" applyAlignment="1" applyProtection="1">
      <alignment horizontal="center"/>
    </xf>
    <xf numFmtId="0" fontId="11" fillId="2" borderId="0" xfId="0" applyFont="1" applyFill="1" applyAlignment="1" applyProtection="1">
      <alignment horizontal="center"/>
    </xf>
    <xf numFmtId="3" fontId="2" fillId="3" borderId="0" xfId="0" applyNumberFormat="1" applyFont="1" applyFill="1" applyProtection="1"/>
    <xf numFmtId="0" fontId="14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horizontal="center" vertical="center"/>
    </xf>
    <xf numFmtId="3" fontId="14" fillId="2" borderId="0" xfId="0" applyNumberFormat="1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vertical="center"/>
    </xf>
    <xf numFmtId="3" fontId="13" fillId="3" borderId="0" xfId="0" applyNumberFormat="1" applyFont="1" applyFill="1" applyAlignment="1" applyProtection="1">
      <alignment horizontal="center"/>
    </xf>
    <xf numFmtId="0" fontId="15" fillId="2" borderId="0" xfId="0" applyFont="1" applyFill="1" applyProtection="1"/>
    <xf numFmtId="0" fontId="9" fillId="2" borderId="0" xfId="4" applyFont="1" applyFill="1" applyBorder="1" applyProtection="1"/>
    <xf numFmtId="0" fontId="9" fillId="2" borderId="4" xfId="0" applyFont="1" applyFill="1" applyBorder="1" applyAlignment="1" applyProtection="1">
      <alignment horizontal="center"/>
    </xf>
    <xf numFmtId="3" fontId="13" fillId="2" borderId="4" xfId="0" applyNumberFormat="1" applyFont="1" applyFill="1" applyBorder="1" applyAlignment="1" applyProtection="1">
      <alignment horizontal="center"/>
    </xf>
    <xf numFmtId="0" fontId="9" fillId="2" borderId="5" xfId="0" applyFon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center"/>
    </xf>
    <xf numFmtId="3" fontId="2" fillId="3" borderId="0" xfId="0" applyNumberFormat="1" applyFont="1" applyFill="1" applyAlignment="1" applyProtection="1">
      <alignment horizontal="center"/>
    </xf>
    <xf numFmtId="0" fontId="9" fillId="2" borderId="6" xfId="0" applyFont="1" applyFill="1" applyBorder="1" applyAlignment="1" applyProtection="1">
      <alignment horizontal="center"/>
    </xf>
    <xf numFmtId="0" fontId="9" fillId="2" borderId="4" xfId="0" applyFont="1" applyFill="1" applyBorder="1" applyProtection="1"/>
    <xf numFmtId="0" fontId="9" fillId="2" borderId="0" xfId="0" applyFont="1" applyFill="1" applyBorder="1" applyProtection="1"/>
    <xf numFmtId="0" fontId="9" fillId="0" borderId="5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3" fontId="13" fillId="2" borderId="0" xfId="0" applyNumberFormat="1" applyFont="1" applyFill="1" applyBorder="1" applyAlignment="1" applyProtection="1">
      <alignment horizontal="center"/>
    </xf>
    <xf numFmtId="0" fontId="23" fillId="3" borderId="0" xfId="0" applyFont="1" applyFill="1" applyAlignment="1" applyProtection="1">
      <alignment horizontal="left" vertical="top" wrapText="1"/>
    </xf>
    <xf numFmtId="0" fontId="8" fillId="3" borderId="0" xfId="0" applyFont="1" applyFill="1" applyProtection="1"/>
    <xf numFmtId="171" fontId="7" fillId="3" borderId="0" xfId="7" applyNumberFormat="1" applyFont="1" applyFill="1" applyAlignment="1" applyProtection="1">
      <alignment horizontal="center"/>
    </xf>
    <xf numFmtId="172" fontId="7" fillId="3" borderId="0" xfId="8" applyNumberFormat="1" applyFont="1" applyFill="1" applyAlignment="1" applyProtection="1">
      <alignment horizontal="center"/>
    </xf>
    <xf numFmtId="171" fontId="7" fillId="3" borderId="0" xfId="0" applyNumberFormat="1" applyFont="1" applyFill="1" applyAlignment="1" applyProtection="1">
      <alignment horizontal="center"/>
    </xf>
  </cellXfs>
  <cellStyles count="9">
    <cellStyle name="Actual" xfId="1"/>
    <cellStyle name="Comma" xfId="7" builtinId="3"/>
    <cellStyle name="Currency" xfId="8" builtinId="4"/>
    <cellStyle name="Custpl" xfId="2"/>
    <cellStyle name="Normal" xfId="0" builtinId="0"/>
    <cellStyle name="Normal - Formatvorlage1" xfId="3"/>
    <cellStyle name="Normal_Grower program calculator-TM version" xfId="4"/>
    <cellStyle name="Percentage" xfId="5"/>
    <cellStyle name="Variance General" xfId="6"/>
  </cellStyles>
  <dxfs count="5">
    <dxf>
      <fill>
        <patternFill>
          <bgColor rgb="FFECEBDF"/>
        </patternFill>
      </fill>
    </dxf>
    <dxf>
      <fill>
        <patternFill>
          <bgColor rgb="FFECEBDF"/>
        </patternFill>
      </fill>
    </dxf>
    <dxf>
      <fill>
        <patternFill>
          <bgColor rgb="FFECEBDF"/>
        </patternFill>
      </fill>
    </dxf>
    <dxf>
      <font>
        <color theme="0"/>
      </font>
    </dxf>
    <dxf>
      <fill>
        <patternFill>
          <bgColor rgb="FFECEBD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7464</xdr:colOff>
      <xdr:row>0</xdr:row>
      <xdr:rowOff>81331</xdr:rowOff>
    </xdr:from>
    <xdr:to>
      <xdr:col>8</xdr:col>
      <xdr:colOff>3265</xdr:colOff>
      <xdr:row>0</xdr:row>
      <xdr:rowOff>940836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072709" y="81331"/>
          <a:ext cx="8012352" cy="85950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266077</xdr:colOff>
      <xdr:row>0</xdr:row>
      <xdr:rowOff>590006</xdr:rowOff>
    </xdr:from>
    <xdr:to>
      <xdr:col>2</xdr:col>
      <xdr:colOff>2529840</xdr:colOff>
      <xdr:row>0</xdr:row>
      <xdr:rowOff>859375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494677" y="590006"/>
          <a:ext cx="2583803" cy="26936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>
              <a:solidFill>
                <a:schemeClr val="bg1">
                  <a:lumMod val="50000"/>
                </a:schemeClr>
              </a:solidFill>
              <a:latin typeface="HelveticaNeueLT Std" pitchFamily="34" charset="0"/>
              <a:cs typeface="Arial" pitchFamily="34" charset="0"/>
            </a:rPr>
            <a:t>2021 Calculator</a:t>
          </a:r>
        </a:p>
      </xdr:txBody>
    </xdr:sp>
    <xdr:clientData/>
  </xdr:twoCellAnchor>
  <xdr:twoCellAnchor>
    <xdr:from>
      <xdr:col>1</xdr:col>
      <xdr:colOff>15240</xdr:colOff>
      <xdr:row>1</xdr:row>
      <xdr:rowOff>2507</xdr:rowOff>
    </xdr:from>
    <xdr:to>
      <xdr:col>2</xdr:col>
      <xdr:colOff>0</xdr:colOff>
      <xdr:row>12</xdr:row>
      <xdr:rowOff>2</xdr:rowOff>
    </xdr:to>
    <xdr:sp macro="" textlink="">
      <xdr:nvSpPr>
        <xdr:cNvPr id="5" name="Round Same Side Corner Rectangl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 rot="16200000">
          <a:off x="836044" y="1635644"/>
          <a:ext cx="799600" cy="305602"/>
        </a:xfrm>
        <a:prstGeom prst="round2SameRect">
          <a:avLst>
            <a:gd name="adj1" fmla="val 50000"/>
            <a:gd name="adj2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88000" tIns="252000" rIns="288000" rtlCol="0" anchor="t"/>
        <a:lstStyle/>
        <a:p>
          <a:endParaRPr lang="en-US"/>
        </a:p>
      </xdr:txBody>
    </xdr:sp>
    <xdr:clientData/>
  </xdr:twoCellAnchor>
  <xdr:twoCellAnchor>
    <xdr:from>
      <xdr:col>3</xdr:col>
      <xdr:colOff>853309</xdr:colOff>
      <xdr:row>0</xdr:row>
      <xdr:rowOff>1010926</xdr:rowOff>
    </xdr:from>
    <xdr:to>
      <xdr:col>4</xdr:col>
      <xdr:colOff>293784</xdr:colOff>
      <xdr:row>11</xdr:row>
      <xdr:rowOff>39464</xdr:rowOff>
    </xdr:to>
    <xdr:sp macro="" textlink="">
      <xdr:nvSpPr>
        <xdr:cNvPr id="6" name="Round Same Side Corner Rectangl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 rot="5400000">
          <a:off x="4858767" y="1474992"/>
          <a:ext cx="1230455" cy="302323"/>
        </a:xfrm>
        <a:prstGeom prst="round2SameRect">
          <a:avLst>
            <a:gd name="adj1" fmla="val 50000"/>
            <a:gd name="adj2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88000" tIns="252000" rIns="288000" rtlCol="0" anchor="t"/>
        <a:lstStyle/>
        <a:p>
          <a:endParaRPr lang="en-US"/>
        </a:p>
      </xdr:txBody>
    </xdr:sp>
    <xdr:clientData/>
  </xdr:twoCellAnchor>
  <xdr:twoCellAnchor>
    <xdr:from>
      <xdr:col>4</xdr:col>
      <xdr:colOff>559838</xdr:colOff>
      <xdr:row>1</xdr:row>
      <xdr:rowOff>0</xdr:rowOff>
    </xdr:from>
    <xdr:to>
      <xdr:col>5</xdr:col>
      <xdr:colOff>312</xdr:colOff>
      <xdr:row>12</xdr:row>
      <xdr:rowOff>0</xdr:rowOff>
    </xdr:to>
    <xdr:sp macro="" textlink="">
      <xdr:nvSpPr>
        <xdr:cNvPr id="7" name="Round Same Side Corner Rectangl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 rot="16200000">
          <a:off x="4040545" y="1479913"/>
          <a:ext cx="1234440" cy="301534"/>
        </a:xfrm>
        <a:prstGeom prst="round2SameRect">
          <a:avLst>
            <a:gd name="adj1" fmla="val 50000"/>
            <a:gd name="adj2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88000" tIns="252000" rIns="288000" rtlCol="0" anchor="t"/>
        <a:lstStyle/>
        <a:p>
          <a:endParaRPr lang="en-US"/>
        </a:p>
      </xdr:txBody>
    </xdr:sp>
    <xdr:clientData/>
  </xdr:twoCellAnchor>
  <xdr:twoCellAnchor>
    <xdr:from>
      <xdr:col>6</xdr:col>
      <xdr:colOff>855305</xdr:colOff>
      <xdr:row>1</xdr:row>
      <xdr:rowOff>0</xdr:rowOff>
    </xdr:from>
    <xdr:to>
      <xdr:col>7</xdr:col>
      <xdr:colOff>246061</xdr:colOff>
      <xdr:row>11</xdr:row>
      <xdr:rowOff>34623</xdr:rowOff>
    </xdr:to>
    <xdr:sp macro="" textlink="">
      <xdr:nvSpPr>
        <xdr:cNvPr id="8" name="Round Same Side Corner Rectangl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 rot="5400000">
          <a:off x="5962622" y="1433184"/>
          <a:ext cx="1145873" cy="295631"/>
        </a:xfrm>
        <a:prstGeom prst="round2SameRect">
          <a:avLst>
            <a:gd name="adj1" fmla="val 50000"/>
            <a:gd name="adj2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88000" tIns="252000" rIns="288000" rtlCol="0" anchor="t"/>
        <a:lstStyle/>
        <a:p>
          <a:endParaRPr lang="en-US"/>
        </a:p>
      </xdr:txBody>
    </xdr:sp>
    <xdr:clientData/>
  </xdr:twoCellAnchor>
  <xdr:twoCellAnchor>
    <xdr:from>
      <xdr:col>1</xdr:col>
      <xdr:colOff>15243</xdr:colOff>
      <xdr:row>13</xdr:row>
      <xdr:rowOff>0</xdr:rowOff>
    </xdr:from>
    <xdr:to>
      <xdr:col>2</xdr:col>
      <xdr:colOff>3</xdr:colOff>
      <xdr:row>14</xdr:row>
      <xdr:rowOff>0</xdr:rowOff>
    </xdr:to>
    <xdr:sp macro="" textlink="">
      <xdr:nvSpPr>
        <xdr:cNvPr id="9" name="Round Same Side Corner Rectangl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 rot="16200000">
          <a:off x="125733" y="2312670"/>
          <a:ext cx="297180" cy="304800"/>
        </a:xfrm>
        <a:prstGeom prst="round2SameRect">
          <a:avLst>
            <a:gd name="adj1" fmla="val 29487"/>
            <a:gd name="adj2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88000" tIns="252000" rIns="288000" rtlCol="0" anchor="t"/>
        <a:lstStyle/>
        <a:p>
          <a:endParaRPr lang="en-US"/>
        </a:p>
      </xdr:txBody>
    </xdr:sp>
    <xdr:clientData/>
  </xdr:twoCellAnchor>
  <xdr:twoCellAnchor>
    <xdr:from>
      <xdr:col>7</xdr:col>
      <xdr:colOff>1</xdr:colOff>
      <xdr:row>13</xdr:row>
      <xdr:rowOff>0</xdr:rowOff>
    </xdr:from>
    <xdr:to>
      <xdr:col>7</xdr:col>
      <xdr:colOff>261937</xdr:colOff>
      <xdr:row>14</xdr:row>
      <xdr:rowOff>0</xdr:rowOff>
    </xdr:to>
    <xdr:sp macro="" textlink="">
      <xdr:nvSpPr>
        <xdr:cNvPr id="10" name="Round Same Side Corner Rectangl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 rot="5400000">
          <a:off x="6421438" y="2238376"/>
          <a:ext cx="293688" cy="261936"/>
        </a:xfrm>
        <a:prstGeom prst="round2SameRect">
          <a:avLst>
            <a:gd name="adj1" fmla="val 29487"/>
            <a:gd name="adj2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88000" tIns="252000" rIns="288000" rtlCol="0" anchor="t"/>
        <a:lstStyle/>
        <a:p>
          <a:endParaRPr lang="en-US"/>
        </a:p>
      </xdr:txBody>
    </xdr:sp>
    <xdr:clientData/>
  </xdr:twoCellAnchor>
  <xdr:twoCellAnchor>
    <xdr:from>
      <xdr:col>1</xdr:col>
      <xdr:colOff>27559</xdr:colOff>
      <xdr:row>34</xdr:row>
      <xdr:rowOff>17317</xdr:rowOff>
    </xdr:from>
    <xdr:to>
      <xdr:col>2</xdr:col>
      <xdr:colOff>12319</xdr:colOff>
      <xdr:row>39</xdr:row>
      <xdr:rowOff>0</xdr:rowOff>
    </xdr:to>
    <xdr:sp macro="" textlink="">
      <xdr:nvSpPr>
        <xdr:cNvPr id="11" name="Round Same Side Corner Rectangle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 rot="16200000">
          <a:off x="-66652" y="5765915"/>
          <a:ext cx="930853" cy="300817"/>
        </a:xfrm>
        <a:prstGeom prst="round2SameRect">
          <a:avLst>
            <a:gd name="adj1" fmla="val 50000"/>
            <a:gd name="adj2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88000" tIns="252000" rIns="288000" rtlCol="0" anchor="t"/>
        <a:lstStyle/>
        <a:p>
          <a:endParaRPr lang="en-US"/>
        </a:p>
      </xdr:txBody>
    </xdr:sp>
    <xdr:clientData/>
  </xdr:twoCellAnchor>
  <xdr:twoCellAnchor>
    <xdr:from>
      <xdr:col>7</xdr:col>
      <xdr:colOff>0</xdr:colOff>
      <xdr:row>15</xdr:row>
      <xdr:rowOff>3</xdr:rowOff>
    </xdr:from>
    <xdr:to>
      <xdr:col>7</xdr:col>
      <xdr:colOff>253999</xdr:colOff>
      <xdr:row>39</xdr:row>
      <xdr:rowOff>5</xdr:rowOff>
    </xdr:to>
    <xdr:sp macro="" textlink="">
      <xdr:nvSpPr>
        <xdr:cNvPr id="12" name="Round Same Side Corner Rectangle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 rot="5400000">
          <a:off x="5127624" y="3863979"/>
          <a:ext cx="2838452" cy="253999"/>
        </a:xfrm>
        <a:prstGeom prst="round2SameRect">
          <a:avLst>
            <a:gd name="adj1" fmla="val 50000"/>
            <a:gd name="adj2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88000" tIns="252000" rIns="288000" rtlCol="0" anchor="t"/>
        <a:lstStyle/>
        <a:p>
          <a:endParaRPr lang="en-US"/>
        </a:p>
      </xdr:txBody>
    </xdr:sp>
    <xdr:clientData/>
  </xdr:twoCellAnchor>
  <xdr:twoCellAnchor>
    <xdr:from>
      <xdr:col>6</xdr:col>
      <xdr:colOff>881062</xdr:colOff>
      <xdr:row>40</xdr:row>
      <xdr:rowOff>0</xdr:rowOff>
    </xdr:from>
    <xdr:to>
      <xdr:col>7</xdr:col>
      <xdr:colOff>269788</xdr:colOff>
      <xdr:row>48</xdr:row>
      <xdr:rowOff>2</xdr:rowOff>
    </xdr:to>
    <xdr:sp macro="" textlink="">
      <xdr:nvSpPr>
        <xdr:cNvPr id="15" name="Round Same Side Corner Rectangle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 rot="5400000">
          <a:off x="6008643" y="5246732"/>
          <a:ext cx="1103315" cy="293601"/>
        </a:xfrm>
        <a:prstGeom prst="round2SameRect">
          <a:avLst>
            <a:gd name="adj1" fmla="val 50000"/>
            <a:gd name="adj2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88000" tIns="252000" rIns="288000" rtlCol="0" anchor="t"/>
        <a:lstStyle/>
        <a:p>
          <a:endParaRPr lang="en-US"/>
        </a:p>
      </xdr:txBody>
    </xdr:sp>
    <xdr:clientData/>
  </xdr:twoCellAnchor>
  <xdr:twoCellAnchor>
    <xdr:from>
      <xdr:col>1</xdr:col>
      <xdr:colOff>14802</xdr:colOff>
      <xdr:row>39</xdr:row>
      <xdr:rowOff>68981</xdr:rowOff>
    </xdr:from>
    <xdr:to>
      <xdr:col>2</xdr:col>
      <xdr:colOff>2253</xdr:colOff>
      <xdr:row>47</xdr:row>
      <xdr:rowOff>45892</xdr:rowOff>
    </xdr:to>
    <xdr:sp macro="" textlink="">
      <xdr:nvSpPr>
        <xdr:cNvPr id="16" name="Round Same Side Corner Rectangle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/>
      </xdr:nvSpPr>
      <xdr:spPr>
        <a:xfrm rot="16200000">
          <a:off x="-654384" y="5763915"/>
          <a:ext cx="2105086" cy="308033"/>
        </a:xfrm>
        <a:prstGeom prst="round2SameRect">
          <a:avLst>
            <a:gd name="adj1" fmla="val 50000"/>
            <a:gd name="adj2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88000" tIns="252000" rIns="288000" rtlCol="0" anchor="t"/>
        <a:lstStyle/>
        <a:p>
          <a:endParaRPr lang="en-US"/>
        </a:p>
      </xdr:txBody>
    </xdr:sp>
    <xdr:clientData/>
  </xdr:twoCellAnchor>
  <xdr:twoCellAnchor>
    <xdr:from>
      <xdr:col>7</xdr:col>
      <xdr:colOff>3176</xdr:colOff>
      <xdr:row>48</xdr:row>
      <xdr:rowOff>63501</xdr:rowOff>
    </xdr:from>
    <xdr:to>
      <xdr:col>8</xdr:col>
      <xdr:colOff>11027</xdr:colOff>
      <xdr:row>83</xdr:row>
      <xdr:rowOff>3</xdr:rowOff>
    </xdr:to>
    <xdr:sp macro="" textlink="">
      <xdr:nvSpPr>
        <xdr:cNvPr id="17" name="Round Same Side Corner Rectangle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/>
      </xdr:nvSpPr>
      <xdr:spPr>
        <a:xfrm rot="5400000">
          <a:off x="4515601" y="7924051"/>
          <a:ext cx="4108452" cy="293601"/>
        </a:xfrm>
        <a:prstGeom prst="round2SameRect">
          <a:avLst>
            <a:gd name="adj1" fmla="val 50000"/>
            <a:gd name="adj2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88000" tIns="252000" rIns="288000" rtlCol="0" anchor="t"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49</xdr:row>
      <xdr:rowOff>1904</xdr:rowOff>
    </xdr:from>
    <xdr:to>
      <xdr:col>2</xdr:col>
      <xdr:colOff>22860</xdr:colOff>
      <xdr:row>82</xdr:row>
      <xdr:rowOff>35965</xdr:rowOff>
    </xdr:to>
    <xdr:sp macro="" textlink="">
      <xdr:nvSpPr>
        <xdr:cNvPr id="18" name="Round Same Side Corner Rectangle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 rot="16200000">
          <a:off x="-2472575" y="9322954"/>
          <a:ext cx="5720486" cy="337185"/>
        </a:xfrm>
        <a:prstGeom prst="round2SameRect">
          <a:avLst>
            <a:gd name="adj1" fmla="val 50000"/>
            <a:gd name="adj2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88000" tIns="252000" rIns="288000" rtlCol="0" anchor="t"/>
        <a:lstStyle/>
        <a:p>
          <a:endParaRPr lang="en-US"/>
        </a:p>
      </xdr:txBody>
    </xdr:sp>
    <xdr:clientData/>
  </xdr:twoCellAnchor>
  <xdr:twoCellAnchor>
    <xdr:from>
      <xdr:col>7</xdr:col>
      <xdr:colOff>0</xdr:colOff>
      <xdr:row>83</xdr:row>
      <xdr:rowOff>65088</xdr:rowOff>
    </xdr:from>
    <xdr:to>
      <xdr:col>8</xdr:col>
      <xdr:colOff>7851</xdr:colOff>
      <xdr:row>96</xdr:row>
      <xdr:rowOff>3177</xdr:rowOff>
    </xdr:to>
    <xdr:sp macro="" textlink="">
      <xdr:nvSpPr>
        <xdr:cNvPr id="19" name="Round Same Side Corner Rectangle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/>
      </xdr:nvSpPr>
      <xdr:spPr>
        <a:xfrm rot="5400000">
          <a:off x="5749881" y="10860132"/>
          <a:ext cx="1633539" cy="293601"/>
        </a:xfrm>
        <a:prstGeom prst="round2SameRect">
          <a:avLst>
            <a:gd name="adj1" fmla="val 50000"/>
            <a:gd name="adj2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88000" tIns="252000" rIns="288000" rtlCol="0" anchor="t"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84</xdr:row>
      <xdr:rowOff>0</xdr:rowOff>
    </xdr:from>
    <xdr:to>
      <xdr:col>2</xdr:col>
      <xdr:colOff>22860</xdr:colOff>
      <xdr:row>95</xdr:row>
      <xdr:rowOff>35692</xdr:rowOff>
    </xdr:to>
    <xdr:sp macro="" textlink="">
      <xdr:nvSpPr>
        <xdr:cNvPr id="20" name="Round Same Side Corner Rectangle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/>
      </xdr:nvSpPr>
      <xdr:spPr>
        <a:xfrm rot="16200000">
          <a:off x="-651396" y="10077336"/>
          <a:ext cx="2102891" cy="342900"/>
        </a:xfrm>
        <a:prstGeom prst="round2SameRect">
          <a:avLst>
            <a:gd name="adj1" fmla="val 50000"/>
            <a:gd name="adj2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88000" tIns="252000" rIns="288000" rtlCol="0" anchor="t"/>
        <a:lstStyle/>
        <a:p>
          <a:endParaRPr lang="en-US"/>
        </a:p>
      </xdr:txBody>
    </xdr:sp>
    <xdr:clientData/>
  </xdr:twoCellAnchor>
  <xdr:twoCellAnchor>
    <xdr:from>
      <xdr:col>7</xdr:col>
      <xdr:colOff>0</xdr:colOff>
      <xdr:row>97</xdr:row>
      <xdr:rowOff>0</xdr:rowOff>
    </xdr:from>
    <xdr:to>
      <xdr:col>8</xdr:col>
      <xdr:colOff>7851</xdr:colOff>
      <xdr:row>110</xdr:row>
      <xdr:rowOff>2</xdr:rowOff>
    </xdr:to>
    <xdr:sp macro="" textlink="">
      <xdr:nvSpPr>
        <xdr:cNvPr id="21" name="Round Same Side Corner Rectangle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/>
      </xdr:nvSpPr>
      <xdr:spPr>
        <a:xfrm rot="5400000">
          <a:off x="5542712" y="12764338"/>
          <a:ext cx="2047877" cy="293601"/>
        </a:xfrm>
        <a:prstGeom prst="round2SameRect">
          <a:avLst>
            <a:gd name="adj1" fmla="val 50000"/>
            <a:gd name="adj2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88000" tIns="252000" rIns="288000" rtlCol="0" anchor="t"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2</xdr:col>
      <xdr:colOff>22860</xdr:colOff>
      <xdr:row>109</xdr:row>
      <xdr:rowOff>35576</xdr:rowOff>
    </xdr:to>
    <xdr:sp macro="" textlink="">
      <xdr:nvSpPr>
        <xdr:cNvPr id="22" name="Round Same Side Corner Rectangle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/>
      </xdr:nvSpPr>
      <xdr:spPr>
        <a:xfrm rot="16200000">
          <a:off x="-651396" y="12249036"/>
          <a:ext cx="2102891" cy="342900"/>
        </a:xfrm>
        <a:prstGeom prst="round2SameRect">
          <a:avLst>
            <a:gd name="adj1" fmla="val 50000"/>
            <a:gd name="adj2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88000" tIns="252000" rIns="288000" rtlCol="0" anchor="t"/>
        <a:lstStyle/>
        <a:p>
          <a:endParaRPr lang="en-US"/>
        </a:p>
      </xdr:txBody>
    </xdr:sp>
    <xdr:clientData/>
  </xdr:twoCellAnchor>
  <xdr:twoCellAnchor editAs="oneCell">
    <xdr:from>
      <xdr:col>1</xdr:col>
      <xdr:colOff>304800</xdr:colOff>
      <xdr:row>0</xdr:row>
      <xdr:rowOff>152400</xdr:rowOff>
    </xdr:from>
    <xdr:to>
      <xdr:col>3</xdr:col>
      <xdr:colOff>1333</xdr:colOff>
      <xdr:row>0</xdr:row>
      <xdr:rowOff>638175</xdr:rowOff>
    </xdr:to>
    <xdr:pic>
      <xdr:nvPicPr>
        <xdr:cNvPr id="1043" name="Picture 12">
          <a:extLst>
            <a:ext uri="{FF2B5EF4-FFF2-40B4-BE49-F238E27FC236}">
              <a16:creationId xmlns:a16="http://schemas.microsoft.com/office/drawing/2014/main" xmlns="" id="{00000000-0008-0000-0000-00001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152400"/>
          <a:ext cx="24765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881062</xdr:colOff>
      <xdr:row>34</xdr:row>
      <xdr:rowOff>0</xdr:rowOff>
    </xdr:from>
    <xdr:to>
      <xdr:col>7</xdr:col>
      <xdr:colOff>269788</xdr:colOff>
      <xdr:row>39</xdr:row>
      <xdr:rowOff>2</xdr:rowOff>
    </xdr:to>
    <xdr:sp macro="" textlink="">
      <xdr:nvSpPr>
        <xdr:cNvPr id="23" name="Round Same Side Corner Rectangle 14">
          <a:extLst>
            <a:ext uri="{FF2B5EF4-FFF2-40B4-BE49-F238E27FC236}">
              <a16:creationId xmlns:a16="http://schemas.microsoft.com/office/drawing/2014/main" xmlns="" id="{CE89F3F2-DE41-4AEC-9364-70F4B4BDA4B1}"/>
            </a:ext>
          </a:extLst>
        </xdr:cNvPr>
        <xdr:cNvSpPr/>
      </xdr:nvSpPr>
      <xdr:spPr>
        <a:xfrm rot="5400000">
          <a:off x="6078277" y="6107229"/>
          <a:ext cx="948172" cy="293601"/>
        </a:xfrm>
        <a:prstGeom prst="round2SameRect">
          <a:avLst>
            <a:gd name="adj1" fmla="val 50000"/>
            <a:gd name="adj2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88000" tIns="252000" rIns="288000" rtlCol="0" anchor="t"/>
        <a:lstStyle/>
        <a:p>
          <a:endParaRPr lang="en-US"/>
        </a:p>
      </xdr:txBody>
    </xdr:sp>
    <xdr:clientData/>
  </xdr:twoCellAnchor>
  <xdr:twoCellAnchor>
    <xdr:from>
      <xdr:col>1</xdr:col>
      <xdr:colOff>14802</xdr:colOff>
      <xdr:row>33</xdr:row>
      <xdr:rowOff>68981</xdr:rowOff>
    </xdr:from>
    <xdr:to>
      <xdr:col>2</xdr:col>
      <xdr:colOff>2253</xdr:colOff>
      <xdr:row>38</xdr:row>
      <xdr:rowOff>45892</xdr:rowOff>
    </xdr:to>
    <xdr:sp macro="" textlink="">
      <xdr:nvSpPr>
        <xdr:cNvPr id="24" name="Round Same Side Corner Rectangle 15">
          <a:extLst>
            <a:ext uri="{FF2B5EF4-FFF2-40B4-BE49-F238E27FC236}">
              <a16:creationId xmlns:a16="http://schemas.microsoft.com/office/drawing/2014/main" xmlns="" id="{9CB99272-7DB8-473C-B4B3-D1F383DBAF8B}"/>
            </a:ext>
          </a:extLst>
        </xdr:cNvPr>
        <xdr:cNvSpPr/>
      </xdr:nvSpPr>
      <xdr:spPr>
        <a:xfrm rot="16200000">
          <a:off x="-83621" y="6103211"/>
          <a:ext cx="941967" cy="303508"/>
        </a:xfrm>
        <a:prstGeom prst="round2SameRect">
          <a:avLst>
            <a:gd name="adj1" fmla="val 50000"/>
            <a:gd name="adj2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88000" tIns="252000" rIns="288000" rtlCol="0" anchor="t"/>
        <a:lstStyle/>
        <a:p>
          <a:endParaRPr lang="en-US"/>
        </a:p>
      </xdr:txBody>
    </xdr:sp>
    <xdr:clientData/>
  </xdr:twoCellAnchor>
  <xdr:twoCellAnchor>
    <xdr:from>
      <xdr:col>1</xdr:col>
      <xdr:colOff>34636</xdr:colOff>
      <xdr:row>14</xdr:row>
      <xdr:rowOff>30306</xdr:rowOff>
    </xdr:from>
    <xdr:to>
      <xdr:col>2</xdr:col>
      <xdr:colOff>22087</xdr:colOff>
      <xdr:row>32</xdr:row>
      <xdr:rowOff>41423</xdr:rowOff>
    </xdr:to>
    <xdr:sp macro="" textlink="">
      <xdr:nvSpPr>
        <xdr:cNvPr id="25" name="Round Same Side Corner Rectangle 15">
          <a:extLst>
            <a:ext uri="{FF2B5EF4-FFF2-40B4-BE49-F238E27FC236}">
              <a16:creationId xmlns:a16="http://schemas.microsoft.com/office/drawing/2014/main" xmlns="" id="{21AA483C-E822-41D6-8A76-E1DA92CF7647}"/>
            </a:ext>
          </a:extLst>
        </xdr:cNvPr>
        <xdr:cNvSpPr/>
      </xdr:nvSpPr>
      <xdr:spPr>
        <a:xfrm rot="16200000">
          <a:off x="-977322" y="3830492"/>
          <a:ext cx="2769037" cy="303508"/>
        </a:xfrm>
        <a:prstGeom prst="round2SameRect">
          <a:avLst>
            <a:gd name="adj1" fmla="val 50000"/>
            <a:gd name="adj2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88000" tIns="252000" rIns="288000" rtlCol="0" anchor="t"/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yngenta-my.sharepoint.com/DATA/EXCEL/Q296/96BUDGET/SALES/SC-BUD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yngenta-my.sharepoint.com/DATA/EXCEL/Q499/N07_CANAD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Business%20Planning\Sympact%202003\Custom%2003_09_2003%20Management%20Summary%20-%20round%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yngenta-my.sharepoint.com/HYP/REPORTING/Monthly/Current/Business%20Reporting/01%20Jan%202001/Jan%202001%20I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yngenta-my.sharepoint.com/DATA/EXCEL/2002%20Target/CA009_SYNPRO%202002%20B%20SALES%20-Phased-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6SLSINP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 Zen USD Exchange "/>
      <sheetName val="SET-UP"/>
      <sheetName val="Print"/>
      <sheetName val="1 - Country Input"/>
      <sheetName val="8 - Restr. &amp; Scope Change"/>
      <sheetName val="Countries"/>
      <sheetName val="DataSheet"/>
      <sheetName val="Module1"/>
      <sheetName val="Module2"/>
    </sheetNames>
    <sheetDataSet>
      <sheetData sheetId="0" refreshError="1">
        <row r="11">
          <cell r="A11" t="str">
            <v xml:space="preserve">UAE </v>
          </cell>
          <cell r="B11" t="str">
            <v>UAE Dirham</v>
          </cell>
          <cell r="C11" t="str">
            <v>AED</v>
          </cell>
          <cell r="E11">
            <v>5.9441839999999999</v>
          </cell>
          <cell r="G11">
            <v>5.9672498333333328</v>
          </cell>
          <cell r="I11">
            <v>3.6726499845535989</v>
          </cell>
          <cell r="K11">
            <v>3.6729052765155532</v>
          </cell>
          <cell r="O11">
            <v>3.6726499845535989</v>
          </cell>
          <cell r="Q11">
            <v>3.6729052765155532</v>
          </cell>
        </row>
        <row r="12">
          <cell r="A12" t="str">
            <v>Argentina</v>
          </cell>
          <cell r="B12" t="str">
            <v>US Dollar</v>
          </cell>
          <cell r="C12" t="str">
            <v>USD</v>
          </cell>
          <cell r="D12">
            <v>0</v>
          </cell>
          <cell r="E12">
            <v>1.6185</v>
          </cell>
          <cell r="F12">
            <v>0</v>
          </cell>
          <cell r="G12">
            <v>1.6246675000000002</v>
          </cell>
          <cell r="I12">
            <v>1</v>
          </cell>
          <cell r="K12">
            <v>1</v>
          </cell>
          <cell r="M12" t="str">
            <v>Argentinean Peso</v>
          </cell>
          <cell r="N12" t="str">
            <v>ARS</v>
          </cell>
          <cell r="O12">
            <v>0.99980475749150444</v>
          </cell>
          <cell r="Q12">
            <v>0.99962079420353189</v>
          </cell>
        </row>
        <row r="13">
          <cell r="A13" t="str">
            <v>Austria</v>
          </cell>
          <cell r="B13" t="str">
            <v>Austrian Shilling ***</v>
          </cell>
          <cell r="C13" t="str">
            <v>ATS</v>
          </cell>
          <cell r="E13">
            <v>22.136016999999999</v>
          </cell>
          <cell r="G13">
            <v>20.747276666666664</v>
          </cell>
          <cell r="I13">
            <v>13.676871794871793</v>
          </cell>
          <cell r="K13">
            <v>12.770167844599994</v>
          </cell>
          <cell r="M13" t="str">
            <v>Austrian Shilling ***</v>
          </cell>
          <cell r="N13" t="str">
            <v>ATS</v>
          </cell>
          <cell r="O13">
            <v>13.676871794871793</v>
          </cell>
          <cell r="Q13">
            <v>12.770167844599994</v>
          </cell>
        </row>
        <row r="14">
          <cell r="A14" t="str">
            <v>Australia</v>
          </cell>
          <cell r="B14" t="str">
            <v>Australian Dollar</v>
          </cell>
          <cell r="C14" t="str">
            <v>AUD</v>
          </cell>
          <cell r="E14">
            <v>2.4819810000000002</v>
          </cell>
          <cell r="G14">
            <v>2.5302120000000001</v>
          </cell>
          <cell r="I14">
            <v>1.5335069508804449</v>
          </cell>
          <cell r="K14">
            <v>1.557372200773389</v>
          </cell>
          <cell r="M14" t="str">
            <v>Australian Dollar</v>
          </cell>
          <cell r="N14" t="str">
            <v>AUD</v>
          </cell>
          <cell r="O14">
            <v>1.5335069508804449</v>
          </cell>
          <cell r="Q14">
            <v>1.557372200773389</v>
          </cell>
        </row>
        <row r="15">
          <cell r="A15" t="str">
            <v>Barbados</v>
          </cell>
          <cell r="B15" t="str">
            <v>Barbados Dollar</v>
          </cell>
          <cell r="C15" t="str">
            <v>BBD</v>
          </cell>
          <cell r="E15">
            <v>3.2066530000000002</v>
          </cell>
          <cell r="G15">
            <v>3.2381550000000008</v>
          </cell>
          <cell r="I15">
            <v>1.9812499227679952</v>
          </cell>
          <cell r="K15">
            <v>1.9931185919580472</v>
          </cell>
          <cell r="M15" t="str">
            <v>Barbados Dollar</v>
          </cell>
          <cell r="N15" t="str">
            <v>BBD</v>
          </cell>
          <cell r="O15">
            <v>1.9812499227679952</v>
          </cell>
          <cell r="Q15">
            <v>1.9931185919580472</v>
          </cell>
        </row>
        <row r="16">
          <cell r="A16" t="str">
            <v>Bangladesh</v>
          </cell>
          <cell r="B16" t="str">
            <v>Bangladesh Taka</v>
          </cell>
          <cell r="C16" t="str">
            <v>BDT</v>
          </cell>
          <cell r="E16">
            <v>82.543499999999995</v>
          </cell>
          <cell r="G16">
            <v>79.465319333333326</v>
          </cell>
          <cell r="I16">
            <v>50.999999999999993</v>
          </cell>
          <cell r="K16">
            <v>48.911743069479336</v>
          </cell>
          <cell r="M16" t="str">
            <v>Bangladesh Taka</v>
          </cell>
          <cell r="N16" t="str">
            <v>BDT</v>
          </cell>
          <cell r="O16">
            <v>51</v>
          </cell>
          <cell r="Q16">
            <v>48.911743069479336</v>
          </cell>
        </row>
        <row r="17">
          <cell r="A17" t="str">
            <v>Belgium</v>
          </cell>
          <cell r="B17" t="str">
            <v>Belgian Franc ***</v>
          </cell>
          <cell r="C17" t="str">
            <v>BEC</v>
          </cell>
          <cell r="E17">
            <v>64.894276000000005</v>
          </cell>
          <cell r="G17">
            <v>60.823019249999994</v>
          </cell>
          <cell r="I17">
            <v>40.095320358356503</v>
          </cell>
          <cell r="K17">
            <v>37.437210536925242</v>
          </cell>
          <cell r="M17" t="str">
            <v>Belgian Franc ***</v>
          </cell>
          <cell r="N17" t="str">
            <v>BEC</v>
          </cell>
          <cell r="O17">
            <v>40.095320358356503</v>
          </cell>
          <cell r="Q17">
            <v>37.437210536925242</v>
          </cell>
        </row>
        <row r="18">
          <cell r="B18" t="str">
            <v>Belgian Franc  ***</v>
          </cell>
          <cell r="C18" t="str">
            <v>BEF</v>
          </cell>
          <cell r="E18">
            <v>64.894276000000005</v>
          </cell>
          <cell r="G18">
            <v>60.823019249999994</v>
          </cell>
          <cell r="I18">
            <v>40.095320358356503</v>
          </cell>
          <cell r="K18">
            <v>37.437210536925242</v>
          </cell>
          <cell r="M18" t="str">
            <v>Belgian Franc  ***</v>
          </cell>
          <cell r="N18" t="str">
            <v>BEF</v>
          </cell>
          <cell r="O18">
            <v>40.095320358356503</v>
          </cell>
          <cell r="Q18">
            <v>37.437210536925242</v>
          </cell>
        </row>
        <row r="19">
          <cell r="A19" t="str">
            <v>Brazil</v>
          </cell>
          <cell r="B19" t="str">
            <v>US Dollar</v>
          </cell>
          <cell r="C19" t="str">
            <v>USD</v>
          </cell>
          <cell r="E19">
            <v>2.927867</v>
          </cell>
          <cell r="G19">
            <v>2.9048202500000002</v>
          </cell>
          <cell r="I19">
            <v>1</v>
          </cell>
          <cell r="K19">
            <v>1</v>
          </cell>
          <cell r="M19" t="str">
            <v>US Dollar</v>
          </cell>
          <cell r="N19" t="str">
            <v>USD</v>
          </cell>
          <cell r="O19">
            <v>1</v>
          </cell>
          <cell r="Q19">
            <v>1</v>
          </cell>
        </row>
        <row r="20">
          <cell r="A20" t="str">
            <v>Bahaman</v>
          </cell>
          <cell r="B20" t="str">
            <v>Bahamian Dollar</v>
          </cell>
          <cell r="C20" t="str">
            <v>BSD</v>
          </cell>
          <cell r="E20">
            <v>1.6205229999999999</v>
          </cell>
          <cell r="G20">
            <v>1.6239822500000001</v>
          </cell>
          <cell r="I20">
            <v>1.001249922767995</v>
          </cell>
          <cell r="K20">
            <v>0.99957822138991514</v>
          </cell>
          <cell r="M20" t="str">
            <v>Bahamian Dollar</v>
          </cell>
          <cell r="N20" t="str">
            <v>BSD</v>
          </cell>
          <cell r="O20">
            <v>1.001249922767995</v>
          </cell>
          <cell r="Q20">
            <v>0.99957822138991514</v>
          </cell>
        </row>
        <row r="21">
          <cell r="A21" t="str">
            <v>Canada</v>
          </cell>
          <cell r="B21" t="str">
            <v>Canadian Dollar</v>
          </cell>
          <cell r="C21" t="str">
            <v>CAD</v>
          </cell>
          <cell r="E21">
            <v>2.3500619999999999</v>
          </cell>
          <cell r="G21">
            <v>2.4225164166666668</v>
          </cell>
          <cell r="I21">
            <v>1.452</v>
          </cell>
          <cell r="K21">
            <v>1.4910844321479113</v>
          </cell>
          <cell r="M21" t="str">
            <v>Canadian Dollar</v>
          </cell>
          <cell r="N21" t="str">
            <v>CAD</v>
          </cell>
          <cell r="O21">
            <v>1.452</v>
          </cell>
          <cell r="Q21">
            <v>1.4910844321479113</v>
          </cell>
        </row>
        <row r="22">
          <cell r="A22" t="str">
            <v>Switzerland</v>
          </cell>
          <cell r="B22" t="str">
            <v>Swiss Franc</v>
          </cell>
          <cell r="C22" t="str">
            <v>CHF</v>
          </cell>
          <cell r="E22">
            <v>2.5823170000000002</v>
          </cell>
          <cell r="G22">
            <v>2.4124830833333335</v>
          </cell>
          <cell r="I22">
            <v>1.5955001544640099</v>
          </cell>
          <cell r="K22">
            <v>1.4849088095461584</v>
          </cell>
          <cell r="M22" t="str">
            <v>Swiss Franc</v>
          </cell>
          <cell r="N22" t="str">
            <v>CHF</v>
          </cell>
          <cell r="O22">
            <v>1.5955001544640099</v>
          </cell>
          <cell r="Q22">
            <v>1.4849088095461584</v>
          </cell>
        </row>
        <row r="23">
          <cell r="A23" t="str">
            <v>Chile</v>
          </cell>
          <cell r="B23" t="str">
            <v>US Dollar</v>
          </cell>
          <cell r="C23" t="str">
            <v>USD</v>
          </cell>
          <cell r="E23">
            <v>855.94372499999997</v>
          </cell>
          <cell r="G23">
            <v>821.5233659999999</v>
          </cell>
          <cell r="I23">
            <v>1</v>
          </cell>
          <cell r="K23">
            <v>1</v>
          </cell>
          <cell r="M23" t="str">
            <v>Chilean Peso</v>
          </cell>
          <cell r="N23" t="str">
            <v>CLP</v>
          </cell>
          <cell r="O23">
            <v>528.85</v>
          </cell>
          <cell r="Q23">
            <v>505.65630567485334</v>
          </cell>
        </row>
        <row r="24">
          <cell r="A24" t="str">
            <v>China</v>
          </cell>
          <cell r="B24" t="str">
            <v>Chinese (Rmbi) Yuan</v>
          </cell>
          <cell r="C24" t="str">
            <v>CNY</v>
          </cell>
          <cell r="E24">
            <v>13.400371</v>
          </cell>
          <cell r="G24">
            <v>13.226136500000001</v>
          </cell>
          <cell r="I24">
            <v>8.2795001544640101</v>
          </cell>
          <cell r="K24">
            <v>8.1408266614553444</v>
          </cell>
          <cell r="M24" t="str">
            <v>Chinese (Rmbi) Yuan</v>
          </cell>
          <cell r="N24" t="str">
            <v>CNY</v>
          </cell>
          <cell r="O24">
            <v>8.2795001544640101</v>
          </cell>
          <cell r="Q24">
            <v>8.1408266614553444</v>
          </cell>
        </row>
        <row r="25">
          <cell r="A25" t="str">
            <v>Colombia</v>
          </cell>
          <cell r="B25" t="str">
            <v>US Dollar</v>
          </cell>
          <cell r="C25" t="str">
            <v>USD</v>
          </cell>
          <cell r="E25">
            <v>3034.6875</v>
          </cell>
          <cell r="G25">
            <v>2813.9307711666675</v>
          </cell>
          <cell r="I25">
            <v>1</v>
          </cell>
          <cell r="K25">
            <v>1</v>
          </cell>
          <cell r="M25" t="str">
            <v>US Dollar</v>
          </cell>
          <cell r="N25" t="str">
            <v>USD</v>
          </cell>
          <cell r="O25">
            <v>1</v>
          </cell>
          <cell r="Q25">
            <v>1</v>
          </cell>
        </row>
        <row r="26">
          <cell r="A26" t="str">
            <v>Cyprus</v>
          </cell>
          <cell r="B26" t="str">
            <v xml:space="preserve">Cyprus Pound      </v>
          </cell>
          <cell r="C26" t="str">
            <v>CYP</v>
          </cell>
          <cell r="E26">
            <v>0.92809600000000003</v>
          </cell>
          <cell r="G26">
            <v>0.87335216666666671</v>
          </cell>
          <cell r="I26">
            <v>0.57342971887550198</v>
          </cell>
          <cell r="K26">
            <v>0.53755747970995094</v>
          </cell>
          <cell r="M26" t="str">
            <v xml:space="preserve">Cyprus Pound      </v>
          </cell>
          <cell r="N26" t="str">
            <v>CYP</v>
          </cell>
          <cell r="O26">
            <v>0.57342971887550198</v>
          </cell>
          <cell r="Q26">
            <v>0.53755747970995094</v>
          </cell>
        </row>
        <row r="27">
          <cell r="A27" t="str">
            <v>Czech Republic</v>
          </cell>
          <cell r="B27" t="str">
            <v>Czech Koruna</v>
          </cell>
          <cell r="C27" t="str">
            <v>CZK</v>
          </cell>
          <cell r="E27">
            <v>58.138139000000002</v>
          </cell>
          <cell r="G27">
            <v>55.562924000000002</v>
          </cell>
          <cell r="I27">
            <v>35.921000308928022</v>
          </cell>
          <cell r="K27">
            <v>34.199566372811667</v>
          </cell>
          <cell r="M27" t="str">
            <v>Czech Koruna</v>
          </cell>
          <cell r="N27" t="str">
            <v>CZK</v>
          </cell>
          <cell r="O27">
            <v>35.921000308928022</v>
          </cell>
          <cell r="Q27">
            <v>34.199566372811667</v>
          </cell>
        </row>
        <row r="28">
          <cell r="A28" t="str">
            <v>Germany</v>
          </cell>
          <cell r="B28" t="str">
            <v>German Mark ***</v>
          </cell>
          <cell r="C28" t="str">
            <v>DEM</v>
          </cell>
          <cell r="E28">
            <v>3.1463179999999999</v>
          </cell>
          <cell r="G28">
            <v>2.9489291666666659</v>
          </cell>
          <cell r="I28">
            <v>1.943971578622181</v>
          </cell>
          <cell r="K28">
            <v>1.8150970378041449</v>
          </cell>
          <cell r="M28" t="str">
            <v>German Mark ***</v>
          </cell>
          <cell r="N28" t="str">
            <v>DEM</v>
          </cell>
          <cell r="O28">
            <v>1.943971578622181</v>
          </cell>
          <cell r="Q28">
            <v>1.8150970378041449</v>
          </cell>
        </row>
        <row r="29">
          <cell r="A29" t="str">
            <v>Denmark</v>
          </cell>
          <cell r="B29" t="str">
            <v>Danish Kroner</v>
          </cell>
          <cell r="C29" t="str">
            <v>DKK</v>
          </cell>
          <cell r="E29">
            <v>11.97512</v>
          </cell>
          <cell r="G29">
            <v>11.215689083333332</v>
          </cell>
          <cell r="I29">
            <v>7.398900216249614</v>
          </cell>
          <cell r="K29">
            <v>6.9033750495614221</v>
          </cell>
          <cell r="M29" t="str">
            <v>Danish Kroner</v>
          </cell>
          <cell r="N29" t="str">
            <v>DKK</v>
          </cell>
          <cell r="O29">
            <v>7.398900216249614</v>
          </cell>
          <cell r="Q29">
            <v>6.9033750495614221</v>
          </cell>
        </row>
        <row r="30">
          <cell r="A30" t="str">
            <v>Algeria</v>
          </cell>
          <cell r="B30" t="str">
            <v xml:space="preserve">Algerian Dinar  </v>
          </cell>
          <cell r="C30" t="str">
            <v>DZD</v>
          </cell>
          <cell r="E30">
            <v>108.7632</v>
          </cell>
          <cell r="G30">
            <v>106.69989916666668</v>
          </cell>
          <cell r="I30">
            <v>67.2</v>
          </cell>
          <cell r="K30">
            <v>65.674914508148078</v>
          </cell>
          <cell r="M30" t="str">
            <v xml:space="preserve">Algerian Dinar  </v>
          </cell>
          <cell r="N30" t="str">
            <v>DZD</v>
          </cell>
          <cell r="O30">
            <v>67.2</v>
          </cell>
          <cell r="Q30">
            <v>65.674914508148078</v>
          </cell>
        </row>
        <row r="31">
          <cell r="A31" t="str">
            <v>Ecuador</v>
          </cell>
          <cell r="B31" t="str">
            <v>Ecuador Sucre</v>
          </cell>
          <cell r="C31" t="str">
            <v>ECS</v>
          </cell>
          <cell r="E31">
            <v>32070.577499999999</v>
          </cell>
          <cell r="G31">
            <v>17988.319062750001</v>
          </cell>
          <cell r="I31">
            <v>19815</v>
          </cell>
          <cell r="K31">
            <v>11072.000309447933</v>
          </cell>
          <cell r="M31" t="str">
            <v>US Dollar</v>
          </cell>
          <cell r="N31" t="str">
            <v>USD</v>
          </cell>
          <cell r="O31">
            <v>1</v>
          </cell>
          <cell r="Q31">
            <v>1</v>
          </cell>
        </row>
        <row r="32">
          <cell r="A32" t="str">
            <v>Estonia</v>
          </cell>
          <cell r="B32" t="str">
            <v>Estonian Kroon</v>
          </cell>
          <cell r="C32" t="str">
            <v>EEK</v>
          </cell>
          <cell r="E32">
            <v>25.16808</v>
          </cell>
          <cell r="G32">
            <v>23.613596250000001</v>
          </cell>
          <cell r="I32">
            <v>15.550250231696014</v>
          </cell>
          <cell r="K32">
            <v>14.534417811644536</v>
          </cell>
          <cell r="M32" t="str">
            <v>Estonian Kroon</v>
          </cell>
          <cell r="N32" t="str">
            <v>EEK</v>
          </cell>
          <cell r="O32">
            <v>15.550250231696014</v>
          </cell>
          <cell r="Q32">
            <v>14.534417811644536</v>
          </cell>
        </row>
        <row r="33">
          <cell r="A33" t="str">
            <v>Spain</v>
          </cell>
          <cell r="B33" t="str">
            <v>Spanish Peseta ***</v>
          </cell>
          <cell r="C33" t="str">
            <v>ESP</v>
          </cell>
          <cell r="E33">
            <v>267.66300699999999</v>
          </cell>
          <cell r="G33">
            <v>250.87068941666666</v>
          </cell>
          <cell r="I33">
            <v>165.37720543713314</v>
          </cell>
          <cell r="K33">
            <v>154.41355810753069</v>
          </cell>
          <cell r="M33" t="str">
            <v>Spanish Peseta ***</v>
          </cell>
          <cell r="N33" t="str">
            <v>ESP</v>
          </cell>
          <cell r="O33">
            <v>165.37720543713314</v>
          </cell>
          <cell r="Q33">
            <v>154.41355810753069</v>
          </cell>
        </row>
        <row r="34">
          <cell r="A34" t="str">
            <v>EURO</v>
          </cell>
          <cell r="B34" t="str">
            <v>EURO   ***</v>
          </cell>
          <cell r="C34" t="str">
            <v>EUR</v>
          </cell>
          <cell r="E34">
            <v>1.608687</v>
          </cell>
          <cell r="G34">
            <v>1.5077631666666667</v>
          </cell>
          <cell r="I34">
            <v>0.99393697868396658</v>
          </cell>
          <cell r="K34">
            <v>0.92804414852064587</v>
          </cell>
          <cell r="M34" t="str">
            <v>EURO   ***</v>
          </cell>
          <cell r="N34" t="str">
            <v>EUR</v>
          </cell>
          <cell r="O34">
            <v>0.99393697868396658</v>
          </cell>
          <cell r="Q34">
            <v>0.92804414852064587</v>
          </cell>
        </row>
        <row r="35">
          <cell r="A35" t="str">
            <v>Finland</v>
          </cell>
          <cell r="B35" t="str">
            <v>Finnish Markkas ***</v>
          </cell>
          <cell r="C35" t="str">
            <v>FIM</v>
          </cell>
          <cell r="E35">
            <v>9.564819</v>
          </cell>
          <cell r="G35">
            <v>8.9647533333333342</v>
          </cell>
          <cell r="I35">
            <v>5.9096811862835956</v>
          </cell>
          <cell r="K35">
            <v>5.5179003293494411</v>
          </cell>
          <cell r="M35" t="str">
            <v>Finnish Markkas ***</v>
          </cell>
          <cell r="N35" t="str">
            <v>FIM</v>
          </cell>
          <cell r="O35">
            <v>5.9096811862835956</v>
          </cell>
          <cell r="Q35">
            <v>5.5179003293494411</v>
          </cell>
        </row>
        <row r="36">
          <cell r="A36" t="str">
            <v>Fiji</v>
          </cell>
          <cell r="B36" t="str">
            <v>Fiji Dollar</v>
          </cell>
          <cell r="C36" t="str">
            <v>FJD</v>
          </cell>
          <cell r="E36">
            <v>3.2205750000000002</v>
          </cell>
          <cell r="G36">
            <v>3.1976332499999995</v>
          </cell>
          <cell r="I36">
            <v>1.9898517145505097</v>
          </cell>
          <cell r="K36">
            <v>1.9681770269916763</v>
          </cell>
          <cell r="M36" t="str">
            <v>Fiji Dollar</v>
          </cell>
          <cell r="N36" t="str">
            <v>FJD</v>
          </cell>
          <cell r="O36">
            <v>1.9898517145505097</v>
          </cell>
          <cell r="Q36">
            <v>1.9681770269916763</v>
          </cell>
        </row>
        <row r="37">
          <cell r="A37" t="str">
            <v>France</v>
          </cell>
          <cell r="B37" t="str">
            <v>French Franc ***</v>
          </cell>
          <cell r="C37" t="str">
            <v>FRF</v>
          </cell>
          <cell r="E37">
            <v>10.552295000000001</v>
          </cell>
          <cell r="G37">
            <v>9.890279416666667</v>
          </cell>
          <cell r="I37">
            <v>6.5197991967871491</v>
          </cell>
          <cell r="K37">
            <v>6.0875714056363321</v>
          </cell>
          <cell r="M37" t="str">
            <v>French Franc ***</v>
          </cell>
          <cell r="N37" t="str">
            <v>FRF</v>
          </cell>
          <cell r="O37">
            <v>6.5197991967871491</v>
          </cell>
          <cell r="Q37">
            <v>6.0875714056363321</v>
          </cell>
        </row>
        <row r="38">
          <cell r="A38" t="str">
            <v>UK</v>
          </cell>
          <cell r="B38" t="str">
            <v>Pound Sterling</v>
          </cell>
          <cell r="C38" t="str">
            <v>GBP</v>
          </cell>
          <cell r="E38">
            <v>1</v>
          </cell>
          <cell r="G38">
            <v>1</v>
          </cell>
          <cell r="I38">
            <v>0.61785603954278656</v>
          </cell>
          <cell r="K38">
            <v>0.61551055831423962</v>
          </cell>
          <cell r="M38" t="str">
            <v>Pound Sterling</v>
          </cell>
          <cell r="N38" t="str">
            <v>GBP</v>
          </cell>
          <cell r="O38">
            <v>0.61785603954278656</v>
          </cell>
          <cell r="Q38">
            <v>0.61551055831423962</v>
          </cell>
        </row>
        <row r="39">
          <cell r="A39" t="str">
            <v>Ghana</v>
          </cell>
          <cell r="B39" t="str">
            <v>Ghana Cedi</v>
          </cell>
          <cell r="C39" t="str">
            <v>GHC</v>
          </cell>
          <cell r="E39">
            <v>5663.1315000000004</v>
          </cell>
          <cell r="G39">
            <v>4255.4043117499996</v>
          </cell>
          <cell r="I39">
            <v>3499</v>
          </cell>
          <cell r="K39">
            <v>2619.2462837780649</v>
          </cell>
          <cell r="M39" t="str">
            <v>Ghana Cedi</v>
          </cell>
          <cell r="N39" t="str">
            <v>GHC</v>
          </cell>
          <cell r="O39">
            <v>3499</v>
          </cell>
          <cell r="Q39">
            <v>2619.2462837780649</v>
          </cell>
        </row>
        <row r="40">
          <cell r="A40" t="str">
            <v>Greece</v>
          </cell>
          <cell r="B40" t="str">
            <v>Greek Drachma</v>
          </cell>
          <cell r="C40" t="str">
            <v>GRD</v>
          </cell>
          <cell r="E40">
            <v>531.79054499999995</v>
          </cell>
          <cell r="G40">
            <v>491.45021416666685</v>
          </cell>
          <cell r="I40">
            <v>328.56999999999994</v>
          </cell>
          <cell r="K40">
            <v>302.49279570537777</v>
          </cell>
          <cell r="M40" t="str">
            <v>Greek Drachma</v>
          </cell>
          <cell r="N40" t="str">
            <v>GRD</v>
          </cell>
          <cell r="O40">
            <v>328.57</v>
          </cell>
          <cell r="Q40">
            <v>302.49279570537777</v>
          </cell>
        </row>
        <row r="41">
          <cell r="A41" t="str">
            <v>Guatemala</v>
          </cell>
          <cell r="B41" t="str">
            <v>US Dollar</v>
          </cell>
          <cell r="C41" t="str">
            <v>USD</v>
          </cell>
          <cell r="E41">
            <v>12.349155</v>
          </cell>
          <cell r="G41">
            <v>11.791534666666665</v>
          </cell>
          <cell r="I41">
            <v>1</v>
          </cell>
          <cell r="K41">
            <v>1</v>
          </cell>
          <cell r="M41" t="str">
            <v xml:space="preserve">Guatemalan Quetz  </v>
          </cell>
          <cell r="N41" t="str">
            <v>GTQ</v>
          </cell>
          <cell r="O41">
            <v>7.63</v>
          </cell>
          <cell r="Q41">
            <v>7.2578140860617104</v>
          </cell>
        </row>
        <row r="42">
          <cell r="A42" t="str">
            <v>Hong Kong</v>
          </cell>
          <cell r="B42" t="str">
            <v>Hong Kong Dollar</v>
          </cell>
          <cell r="C42" t="str">
            <v>HKD</v>
          </cell>
          <cell r="E42">
            <v>12.578982</v>
          </cell>
          <cell r="G42">
            <v>12.603136083333332</v>
          </cell>
          <cell r="I42">
            <v>7.7719999999999994</v>
          </cell>
          <cell r="K42">
            <v>7.7573633271628388</v>
          </cell>
          <cell r="M42" t="str">
            <v>Hong Kong Dollar</v>
          </cell>
          <cell r="N42" t="str">
            <v>HKD</v>
          </cell>
          <cell r="O42">
            <v>7.7719999999999994</v>
          </cell>
          <cell r="Q42">
            <v>7.7573633271628388</v>
          </cell>
        </row>
        <row r="43">
          <cell r="A43" t="str">
            <v>Croatia</v>
          </cell>
          <cell r="B43" t="str">
            <v xml:space="preserve">Croatian Kuna         </v>
          </cell>
          <cell r="C43" t="str">
            <v>HRK</v>
          </cell>
          <cell r="E43">
            <v>12.356356999999999</v>
          </cell>
          <cell r="G43">
            <v>11.415662166666666</v>
          </cell>
          <cell r="I43">
            <v>7.6344497991967861</v>
          </cell>
          <cell r="K43">
            <v>7.0264605937317421</v>
          </cell>
          <cell r="M43" t="str">
            <v xml:space="preserve">Croatian Kuna         </v>
          </cell>
          <cell r="N43" t="str">
            <v>HRK</v>
          </cell>
          <cell r="O43">
            <v>7.6344497991967861</v>
          </cell>
          <cell r="Q43">
            <v>7.0264605937317421</v>
          </cell>
        </row>
        <row r="44">
          <cell r="A44" t="str">
            <v>Hungary</v>
          </cell>
          <cell r="B44" t="str">
            <v>Hungarian Forint</v>
          </cell>
          <cell r="C44" t="str">
            <v>HUF</v>
          </cell>
          <cell r="E44">
            <v>409.77183000000002</v>
          </cell>
          <cell r="G44">
            <v>381.18743441666669</v>
          </cell>
          <cell r="I44">
            <v>253.18</v>
          </cell>
          <cell r="K44">
            <v>234.62489058017511</v>
          </cell>
          <cell r="M44" t="str">
            <v>Hungarian Forint</v>
          </cell>
          <cell r="N44" t="str">
            <v>HUF</v>
          </cell>
          <cell r="O44">
            <v>253.18</v>
          </cell>
          <cell r="Q44">
            <v>234.62489058017511</v>
          </cell>
        </row>
        <row r="45">
          <cell r="A45" t="str">
            <v>Indonesia</v>
          </cell>
          <cell r="B45" t="str">
            <v xml:space="preserve">Indonesian Rup    </v>
          </cell>
          <cell r="C45" t="str">
            <v>IDR</v>
          </cell>
          <cell r="E45">
            <v>11410.424999999999</v>
          </cell>
          <cell r="G45">
            <v>12852.792826916666</v>
          </cell>
          <cell r="I45">
            <v>7049.9999999999991</v>
          </cell>
          <cell r="K45">
            <v>7911.0296887927316</v>
          </cell>
          <cell r="M45" t="str">
            <v>US Dollar</v>
          </cell>
          <cell r="N45" t="str">
            <v>USD</v>
          </cell>
          <cell r="O45">
            <v>1</v>
          </cell>
          <cell r="P45">
            <v>0</v>
          </cell>
          <cell r="Q45">
            <v>1</v>
          </cell>
        </row>
        <row r="46">
          <cell r="A46" t="str">
            <v>Ireland</v>
          </cell>
          <cell r="B46" t="str">
            <v>Irish Punt ***</v>
          </cell>
          <cell r="C46" t="str">
            <v>IEP</v>
          </cell>
          <cell r="E46">
            <v>1.2669440000000001</v>
          </cell>
          <cell r="G46">
            <v>1.1874560000000001</v>
          </cell>
          <cell r="I46">
            <v>0.78278900216249614</v>
          </cell>
          <cell r="K46">
            <v>0.73089170553359373</v>
          </cell>
          <cell r="M46" t="str">
            <v>Irish Punt ***</v>
          </cell>
          <cell r="N46" t="str">
            <v>IEP</v>
          </cell>
          <cell r="O46">
            <v>0.78278900216249614</v>
          </cell>
          <cell r="Q46">
            <v>0.73089170553359373</v>
          </cell>
        </row>
        <row r="47">
          <cell r="A47" t="str">
            <v>Israel</v>
          </cell>
          <cell r="B47" t="str">
            <v>Israeli Shekel</v>
          </cell>
          <cell r="C47" t="str">
            <v>ILS</v>
          </cell>
          <cell r="E47">
            <v>6.7256770000000001</v>
          </cell>
          <cell r="G47">
            <v>6.7381235000000004</v>
          </cell>
          <cell r="I47">
            <v>4.1555001544640096</v>
          </cell>
          <cell r="K47">
            <v>4.1473861574752986</v>
          </cell>
          <cell r="M47" t="str">
            <v>Israeli Shekel</v>
          </cell>
          <cell r="N47" t="str">
            <v>ILS</v>
          </cell>
          <cell r="O47">
            <v>4.1555001544640096</v>
          </cell>
          <cell r="Q47">
            <v>4.1473861574752986</v>
          </cell>
        </row>
        <row r="48">
          <cell r="A48" t="str">
            <v>India</v>
          </cell>
          <cell r="B48" t="str">
            <v>Indian Rupees</v>
          </cell>
          <cell r="C48" t="str">
            <v>INR</v>
          </cell>
          <cell r="E48">
            <v>70.432265000000001</v>
          </cell>
          <cell r="G48">
            <v>69.844812500000003</v>
          </cell>
          <cell r="I48">
            <v>43.517000308928019</v>
          </cell>
          <cell r="K48">
            <v>42.990219537228384</v>
          </cell>
          <cell r="M48" t="str">
            <v>Indian Rupees</v>
          </cell>
          <cell r="N48" t="str">
            <v>INR</v>
          </cell>
          <cell r="O48">
            <v>43.517000308928019</v>
          </cell>
          <cell r="Q48">
            <v>42.990219537228384</v>
          </cell>
        </row>
        <row r="49">
          <cell r="A49" t="str">
            <v>Italy</v>
          </cell>
          <cell r="B49" t="str">
            <v>Italian Lire ***</v>
          </cell>
          <cell r="C49" t="str">
            <v>ITL</v>
          </cell>
          <cell r="E49">
            <v>3114.8525180000001</v>
          </cell>
          <cell r="G49">
            <v>2919.4366744166668</v>
          </cell>
          <cell r="I49">
            <v>1924.5304405313561</v>
          </cell>
          <cell r="K49">
            <v>1796.9440974332697</v>
          </cell>
          <cell r="M49" t="str">
            <v>Italian Lire ***</v>
          </cell>
          <cell r="N49" t="str">
            <v>ITL</v>
          </cell>
          <cell r="O49">
            <v>1924.5304405313561</v>
          </cell>
          <cell r="Q49">
            <v>1796.9440974332697</v>
          </cell>
        </row>
        <row r="50">
          <cell r="A50" t="str">
            <v>Jamaica</v>
          </cell>
          <cell r="B50" t="str">
            <v>Jamaican Dollar</v>
          </cell>
          <cell r="C50" t="str">
            <v>JMD</v>
          </cell>
          <cell r="E50">
            <v>67.086825000000005</v>
          </cell>
          <cell r="G50">
            <v>62.524968916666673</v>
          </cell>
          <cell r="I50">
            <v>41.45</v>
          </cell>
          <cell r="K50">
            <v>38.484778526477982</v>
          </cell>
          <cell r="M50" t="str">
            <v>Jamaican Dollar</v>
          </cell>
          <cell r="N50" t="str">
            <v>JMD</v>
          </cell>
          <cell r="O50">
            <v>41.45</v>
          </cell>
          <cell r="Q50">
            <v>38.484778526477982</v>
          </cell>
        </row>
        <row r="51">
          <cell r="A51" t="str">
            <v>Jordan</v>
          </cell>
          <cell r="B51" t="str">
            <v xml:space="preserve">Jordanian Dinar      </v>
          </cell>
          <cell r="C51" t="str">
            <v>JOD</v>
          </cell>
          <cell r="E51">
            <v>1.149135</v>
          </cell>
          <cell r="G51">
            <v>1.1557369166666669</v>
          </cell>
          <cell r="I51">
            <v>0.71</v>
          </cell>
          <cell r="K51">
            <v>0.71136827484187792</v>
          </cell>
          <cell r="M51" t="str">
            <v xml:space="preserve">Jordanian Dinar      </v>
          </cell>
          <cell r="N51" t="str">
            <v>JOD</v>
          </cell>
          <cell r="O51">
            <v>0.71</v>
          </cell>
          <cell r="Q51">
            <v>0.71136827484187792</v>
          </cell>
        </row>
        <row r="52">
          <cell r="A52" t="str">
            <v>Japan</v>
          </cell>
          <cell r="B52" t="str">
            <v>Japanese Yen</v>
          </cell>
          <cell r="C52" t="str">
            <v>JPY</v>
          </cell>
          <cell r="E52">
            <v>165.167925</v>
          </cell>
          <cell r="G52">
            <v>186.22129283333331</v>
          </cell>
          <cell r="I52">
            <v>102.05</v>
          </cell>
          <cell r="K52">
            <v>114.62117192184449</v>
          </cell>
          <cell r="M52" t="str">
            <v>Japanese Yen</v>
          </cell>
          <cell r="N52" t="str">
            <v>JPY</v>
          </cell>
          <cell r="O52">
            <v>102.05</v>
          </cell>
          <cell r="Q52">
            <v>114.62117192184449</v>
          </cell>
        </row>
        <row r="53">
          <cell r="A53" t="str">
            <v>Kenya</v>
          </cell>
          <cell r="B53" t="str">
            <v>Kenyan Shilling</v>
          </cell>
          <cell r="C53" t="str">
            <v>KES</v>
          </cell>
          <cell r="E53">
            <v>117.98865000000001</v>
          </cell>
          <cell r="G53">
            <v>113.17262516666666</v>
          </cell>
          <cell r="I53">
            <v>72.900000000000006</v>
          </cell>
          <cell r="K53">
            <v>69.658945702223164</v>
          </cell>
          <cell r="M53" t="str">
            <v>Kenyan Shilling</v>
          </cell>
          <cell r="N53" t="str">
            <v>KES</v>
          </cell>
          <cell r="O53">
            <v>72.900000000000006</v>
          </cell>
          <cell r="Q53">
            <v>69.658945702223164</v>
          </cell>
        </row>
        <row r="54">
          <cell r="A54" t="str">
            <v>S.Korea</v>
          </cell>
          <cell r="B54" t="str">
            <v>S. Korean Won</v>
          </cell>
          <cell r="C54" t="str">
            <v>KRW</v>
          </cell>
          <cell r="E54">
            <v>1833.4367999999999</v>
          </cell>
          <cell r="G54">
            <v>1939.6573198333335</v>
          </cell>
          <cell r="I54">
            <v>1132.8</v>
          </cell>
          <cell r="K54">
            <v>1193.8795598689169</v>
          </cell>
          <cell r="M54" t="str">
            <v>S. Korean Won</v>
          </cell>
          <cell r="N54" t="str">
            <v>KRW</v>
          </cell>
          <cell r="O54">
            <v>1132.8</v>
          </cell>
          <cell r="Q54">
            <v>1193.8795598689169</v>
          </cell>
        </row>
        <row r="55">
          <cell r="A55" t="str">
            <v>Kuwait</v>
          </cell>
          <cell r="B55" t="str">
            <v>Kuwaiti Dinar</v>
          </cell>
          <cell r="C55" t="str">
            <v>KWD</v>
          </cell>
          <cell r="E55">
            <v>0.49251</v>
          </cell>
          <cell r="G55">
            <v>0.4942197499999999</v>
          </cell>
          <cell r="I55">
            <v>0.30430027803521781</v>
          </cell>
          <cell r="K55">
            <v>0.30419747425242388</v>
          </cell>
          <cell r="M55" t="str">
            <v>Kuwaiti Dinar</v>
          </cell>
          <cell r="N55" t="str">
            <v>KWD</v>
          </cell>
          <cell r="O55">
            <v>0.30430027803521781</v>
          </cell>
          <cell r="Q55">
            <v>0.30419747425242388</v>
          </cell>
        </row>
        <row r="56">
          <cell r="A56" t="str">
            <v>Sri Lanka</v>
          </cell>
          <cell r="B56" t="str">
            <v>Sri Lanka Rupee</v>
          </cell>
          <cell r="C56" t="str">
            <v>LKR</v>
          </cell>
          <cell r="E56">
            <v>116.80714500000001</v>
          </cell>
          <cell r="G56">
            <v>114.54907358333334</v>
          </cell>
          <cell r="I56">
            <v>72.17</v>
          </cell>
          <cell r="K56">
            <v>70.506164235656428</v>
          </cell>
          <cell r="M56" t="str">
            <v>Sri Lanka Rupee</v>
          </cell>
          <cell r="N56" t="str">
            <v>LKR</v>
          </cell>
          <cell r="O56">
            <v>72.17</v>
          </cell>
          <cell r="Q56">
            <v>70.506164235656428</v>
          </cell>
        </row>
        <row r="57">
          <cell r="A57" t="str">
            <v>Morocco</v>
          </cell>
          <cell r="B57" t="str">
            <v>Moroccan Dirham</v>
          </cell>
          <cell r="C57" t="str">
            <v>MAD</v>
          </cell>
          <cell r="E57">
            <v>16.286155999999998</v>
          </cell>
          <cell r="G57">
            <v>15.81450025</v>
          </cell>
          <cell r="I57">
            <v>10.062499845535989</v>
          </cell>
          <cell r="K57">
            <v>9.7339918783381822</v>
          </cell>
          <cell r="M57" t="str">
            <v>Moroccan Dirham</v>
          </cell>
          <cell r="N57" t="str">
            <v>MAD</v>
          </cell>
          <cell r="O57">
            <v>10.062499845535989</v>
          </cell>
          <cell r="Q57">
            <v>9.7339918783381822</v>
          </cell>
        </row>
        <row r="58">
          <cell r="A58" t="str">
            <v>Malta</v>
          </cell>
          <cell r="B58" t="str">
            <v xml:space="preserve">Maltese Lira           </v>
          </cell>
          <cell r="C58" t="str">
            <v>MTL</v>
          </cell>
          <cell r="E58">
            <v>0.66753700000000005</v>
          </cell>
          <cell r="G58">
            <v>0.64472683333333336</v>
          </cell>
          <cell r="I58">
            <v>0.41244176706827312</v>
          </cell>
          <cell r="K58">
            <v>0.39683617314517172</v>
          </cell>
          <cell r="M58" t="str">
            <v xml:space="preserve">Maltese Lira           </v>
          </cell>
          <cell r="N58" t="str">
            <v>MTL</v>
          </cell>
          <cell r="O58">
            <v>0.41244176706827312</v>
          </cell>
          <cell r="Q58">
            <v>0.39683617314517172</v>
          </cell>
        </row>
        <row r="59">
          <cell r="A59" t="str">
            <v>Malawi</v>
          </cell>
          <cell r="B59" t="str">
            <v>Malawi Kwacha</v>
          </cell>
          <cell r="C59" t="str">
            <v>MWK</v>
          </cell>
          <cell r="E59">
            <v>75.146955000000005</v>
          </cell>
          <cell r="G59">
            <v>71.525478000000007</v>
          </cell>
          <cell r="I59">
            <v>46.43</v>
          </cell>
          <cell r="K59">
            <v>44.024686897472868</v>
          </cell>
          <cell r="M59" t="str">
            <v>Malawi Kwacha</v>
          </cell>
          <cell r="N59" t="str">
            <v>MWK</v>
          </cell>
          <cell r="O59">
            <v>46.43</v>
          </cell>
          <cell r="Q59">
            <v>44.024686897472868</v>
          </cell>
        </row>
        <row r="60">
          <cell r="A60" t="str">
            <v>Mexico</v>
          </cell>
          <cell r="B60" t="str">
            <v>US Dollar</v>
          </cell>
          <cell r="C60" t="str">
            <v>USD</v>
          </cell>
          <cell r="E60">
            <v>15.372513</v>
          </cell>
          <cell r="G60">
            <v>15.549242500000004</v>
          </cell>
          <cell r="I60">
            <v>1</v>
          </cell>
          <cell r="K60">
            <v>1</v>
          </cell>
          <cell r="M60" t="str">
            <v>Mexico Peso</v>
          </cell>
          <cell r="N60" t="str">
            <v>MXP</v>
          </cell>
          <cell r="O60">
            <v>9.4979999999999993</v>
          </cell>
          <cell r="Q60">
            <v>9.570722932538505</v>
          </cell>
        </row>
        <row r="61">
          <cell r="A61" t="str">
            <v>Malaysia</v>
          </cell>
          <cell r="B61" t="str">
            <v>Malaysian Ringgit</v>
          </cell>
          <cell r="C61" t="str">
            <v>MYR</v>
          </cell>
          <cell r="E61">
            <v>6.1502999999999997</v>
          </cell>
          <cell r="G61">
            <v>6.1735925000000007</v>
          </cell>
          <cell r="I61">
            <v>3.8</v>
          </cell>
          <cell r="K61">
            <v>3.7999113664796029</v>
          </cell>
          <cell r="M61" t="str">
            <v>Malaysian Ringgit</v>
          </cell>
          <cell r="N61" t="str">
            <v>MYR</v>
          </cell>
          <cell r="O61">
            <v>3.8</v>
          </cell>
          <cell r="Q61">
            <v>3.7999113664796029</v>
          </cell>
        </row>
        <row r="62">
          <cell r="A62" t="str">
            <v>Netherlands</v>
          </cell>
          <cell r="B62" t="str">
            <v>Dutch Guilder ***</v>
          </cell>
          <cell r="C62" t="str">
            <v>NLG</v>
          </cell>
          <cell r="E62">
            <v>3.54508</v>
          </cell>
          <cell r="G62">
            <v>3.3226700833333336</v>
          </cell>
          <cell r="I62">
            <v>2.1903490886623418</v>
          </cell>
          <cell r="K62">
            <v>2.0451385180865214</v>
          </cell>
          <cell r="M62" t="str">
            <v>Dutch Guilder ***</v>
          </cell>
          <cell r="N62" t="str">
            <v>NLG</v>
          </cell>
          <cell r="O62">
            <v>2.1903490886623418</v>
          </cell>
          <cell r="Q62">
            <v>2.0451385180865214</v>
          </cell>
        </row>
        <row r="63">
          <cell r="A63" t="str">
            <v>Norway</v>
          </cell>
          <cell r="B63" t="str">
            <v>Norwegian Kroner</v>
          </cell>
          <cell r="C63" t="str">
            <v>NOK</v>
          </cell>
          <cell r="E63">
            <v>12.989272</v>
          </cell>
          <cell r="G63">
            <v>12.622218999999999</v>
          </cell>
          <cell r="I63">
            <v>8.0255001544640088</v>
          </cell>
          <cell r="K63">
            <v>7.7691090638546028</v>
          </cell>
          <cell r="M63" t="str">
            <v>Norwegian Kroner</v>
          </cell>
          <cell r="N63" t="str">
            <v>NOK</v>
          </cell>
          <cell r="O63">
            <v>8.0255001544640088</v>
          </cell>
          <cell r="Q63">
            <v>7.7691090638546028</v>
          </cell>
        </row>
        <row r="64">
          <cell r="A64" t="str">
            <v>New Zealand</v>
          </cell>
          <cell r="B64" t="str">
            <v>New Zealand Dollar</v>
          </cell>
          <cell r="C64" t="str">
            <v>NZD</v>
          </cell>
          <cell r="E64">
            <v>3.1095100000000002</v>
          </cell>
          <cell r="G64">
            <v>3.0674143333333337</v>
          </cell>
          <cell r="I64">
            <v>1.9212295335186902</v>
          </cell>
          <cell r="K64">
            <v>1.8880259088911013</v>
          </cell>
          <cell r="M64" t="str">
            <v>New Zealand Dollar</v>
          </cell>
          <cell r="N64" t="str">
            <v>NZD</v>
          </cell>
          <cell r="O64">
            <v>1.9212295335186902</v>
          </cell>
          <cell r="Q64">
            <v>1.8880259088911013</v>
          </cell>
        </row>
        <row r="65">
          <cell r="A65" t="str">
            <v>Papua</v>
          </cell>
          <cell r="B65" t="str">
            <v>Papuan Kina</v>
          </cell>
          <cell r="C65" t="str">
            <v>PGK</v>
          </cell>
          <cell r="E65">
            <v>4.3333329999999997</v>
          </cell>
          <cell r="G65">
            <v>4.1061220833333332</v>
          </cell>
          <cell r="I65">
            <v>2.6773759654000613</v>
          </cell>
          <cell r="K65">
            <v>2.5273614960189286</v>
          </cell>
          <cell r="M65" t="str">
            <v>Papuan Kina</v>
          </cell>
          <cell r="N65" t="str">
            <v>PGK</v>
          </cell>
          <cell r="O65">
            <v>2.6773759654000613</v>
          </cell>
          <cell r="Q65">
            <v>2.5273614960189286</v>
          </cell>
        </row>
        <row r="66">
          <cell r="A66" t="str">
            <v>Philippines</v>
          </cell>
          <cell r="B66" t="str">
            <v>Philippine Peso</v>
          </cell>
          <cell r="C66" t="str">
            <v>PHP</v>
          </cell>
          <cell r="E66">
            <v>65.144625000000005</v>
          </cell>
          <cell r="G66">
            <v>63.465768499999996</v>
          </cell>
          <cell r="I66">
            <v>40.25</v>
          </cell>
          <cell r="K66">
            <v>39.063850603277281</v>
          </cell>
          <cell r="M66" t="str">
            <v>Philippine Peso</v>
          </cell>
          <cell r="N66" t="str">
            <v>PHP</v>
          </cell>
          <cell r="O66">
            <v>40.25</v>
          </cell>
          <cell r="Q66">
            <v>39.063850603277281</v>
          </cell>
        </row>
        <row r="67">
          <cell r="A67" t="str">
            <v>Pakistan</v>
          </cell>
          <cell r="B67" t="str">
            <v>Pakistan Rupee</v>
          </cell>
          <cell r="C67" t="str">
            <v>PKR</v>
          </cell>
          <cell r="E67">
            <v>83.959688</v>
          </cell>
          <cell r="G67">
            <v>83.503981499999995</v>
          </cell>
          <cell r="I67">
            <v>51.875000308928016</v>
          </cell>
          <cell r="K67">
            <v>51.397582274526933</v>
          </cell>
          <cell r="M67" t="str">
            <v>Pakistan Rupee</v>
          </cell>
          <cell r="N67" t="str">
            <v>PKR</v>
          </cell>
          <cell r="O67">
            <v>51.875000308928016</v>
          </cell>
          <cell r="Q67">
            <v>51.397582274526933</v>
          </cell>
        </row>
        <row r="68">
          <cell r="A68" t="str">
            <v>Poland</v>
          </cell>
          <cell r="B68" t="str">
            <v>Polish Zloty</v>
          </cell>
          <cell r="C68" t="str">
            <v>PLN</v>
          </cell>
          <cell r="E68">
            <v>6.695735</v>
          </cell>
          <cell r="G68">
            <v>6.3486794166666662</v>
          </cell>
          <cell r="I68">
            <v>4.1370003089280196</v>
          </cell>
          <cell r="K68">
            <v>3.907679212310621</v>
          </cell>
          <cell r="M68" t="str">
            <v>Polish Zloty</v>
          </cell>
          <cell r="N68" t="str">
            <v>PLN</v>
          </cell>
          <cell r="O68">
            <v>4.1370003089280196</v>
          </cell>
          <cell r="Q68">
            <v>3.907679212310621</v>
          </cell>
        </row>
        <row r="69">
          <cell r="A69" t="str">
            <v>Portugal</v>
          </cell>
          <cell r="B69" t="str">
            <v>Portuguese Escudo ***</v>
          </cell>
          <cell r="C69" t="str">
            <v>PTE</v>
          </cell>
          <cell r="E69">
            <v>322.51280200000002</v>
          </cell>
          <cell r="G69">
            <v>302.27938141666669</v>
          </cell>
          <cell r="I69">
            <v>199.2664825455669</v>
          </cell>
          <cell r="K69">
            <v>186.0561508226555</v>
          </cell>
          <cell r="M69" t="str">
            <v>Portuguese Escudo ***</v>
          </cell>
          <cell r="N69" t="str">
            <v>PTE</v>
          </cell>
          <cell r="O69">
            <v>199.2664825455669</v>
          </cell>
          <cell r="Q69">
            <v>186.0561508226555</v>
          </cell>
        </row>
        <row r="70">
          <cell r="A70" t="str">
            <v>Qatari</v>
          </cell>
          <cell r="B70" t="str">
            <v xml:space="preserve">Qatari Riyal           </v>
          </cell>
          <cell r="C70" t="str">
            <v>QAR</v>
          </cell>
          <cell r="E70">
            <v>5.8925539999999996</v>
          </cell>
          <cell r="G70">
            <v>5.9139565833333334</v>
          </cell>
          <cell r="I70">
            <v>3.6407500772320045</v>
          </cell>
          <cell r="K70">
            <v>3.6401027184536732</v>
          </cell>
          <cell r="M70" t="str">
            <v xml:space="preserve">Qatari Riyal           </v>
          </cell>
          <cell r="N70" t="str">
            <v>QAR</v>
          </cell>
          <cell r="O70">
            <v>3.6407500772320045</v>
          </cell>
          <cell r="Q70">
            <v>3.6401027184536732</v>
          </cell>
        </row>
        <row r="71">
          <cell r="A71" t="str">
            <v>Russia</v>
          </cell>
          <cell r="B71" t="str">
            <v xml:space="preserve">RUSSIAN ROUBLE </v>
          </cell>
          <cell r="C71" t="str">
            <v>RUB</v>
          </cell>
          <cell r="E71">
            <v>44.589675</v>
          </cell>
          <cell r="G71">
            <v>39.756313499999997</v>
          </cell>
          <cell r="I71">
            <v>27.55</v>
          </cell>
          <cell r="K71">
            <v>24.470430718900939</v>
          </cell>
          <cell r="M71" t="str">
            <v xml:space="preserve">RUSSIAN ROUBLE </v>
          </cell>
          <cell r="N71" t="str">
            <v>RUB</v>
          </cell>
          <cell r="O71">
            <v>27.55</v>
          </cell>
          <cell r="Q71">
            <v>24.470430718900939</v>
          </cell>
        </row>
        <row r="72">
          <cell r="A72" t="str">
            <v>Saudi Arabia</v>
          </cell>
          <cell r="B72" t="str">
            <v>Saudi Riyal</v>
          </cell>
          <cell r="C72" t="str">
            <v>SAR</v>
          </cell>
          <cell r="E72">
            <v>6.0697799999999997</v>
          </cell>
          <cell r="G72">
            <v>6.0944008333333324</v>
          </cell>
          <cell r="I72">
            <v>3.7502502316960147</v>
          </cell>
          <cell r="K72">
            <v>3.7511680595157668</v>
          </cell>
          <cell r="M72" t="str">
            <v>Saudi Riyal</v>
          </cell>
          <cell r="N72" t="str">
            <v>SAR</v>
          </cell>
          <cell r="O72">
            <v>3.7502502316960147</v>
          </cell>
          <cell r="Q72">
            <v>3.7511680595157668</v>
          </cell>
        </row>
        <row r="73">
          <cell r="A73" t="str">
            <v>Sweden</v>
          </cell>
          <cell r="B73" t="str">
            <v>Swedish Kroner</v>
          </cell>
          <cell r="C73" t="str">
            <v>SEK</v>
          </cell>
          <cell r="E73">
            <v>13.778290999999999</v>
          </cell>
          <cell r="G73">
            <v>13.348787833333333</v>
          </cell>
          <cell r="I73">
            <v>8.5130003089280191</v>
          </cell>
          <cell r="K73">
            <v>8.2163198521133296</v>
          </cell>
          <cell r="M73" t="str">
            <v>Swedish Kroner</v>
          </cell>
          <cell r="N73" t="str">
            <v>SEK</v>
          </cell>
          <cell r="O73">
            <v>8.5130003089280191</v>
          </cell>
          <cell r="Q73">
            <v>8.2163198521133296</v>
          </cell>
        </row>
        <row r="74">
          <cell r="A74" t="str">
            <v>Singapore</v>
          </cell>
          <cell r="B74" t="str">
            <v>Singapore Dollar</v>
          </cell>
          <cell r="C74" t="str">
            <v>SGD</v>
          </cell>
          <cell r="E74">
            <v>2.6969069999999999</v>
          </cell>
          <cell r="G74">
            <v>2.7526125000000001</v>
          </cell>
          <cell r="I74">
            <v>1.6663002780352176</v>
          </cell>
          <cell r="K74">
            <v>1.6942620566977551</v>
          </cell>
          <cell r="M74" t="str">
            <v>Singapore Dollar</v>
          </cell>
          <cell r="N74" t="str">
            <v>SGD</v>
          </cell>
          <cell r="O74">
            <v>1.6663002780352176</v>
          </cell>
          <cell r="Q74">
            <v>1.6942620566977551</v>
          </cell>
        </row>
        <row r="75">
          <cell r="A75" t="str">
            <v>Slovenia</v>
          </cell>
          <cell r="B75" t="str">
            <v xml:space="preserve">Slovenian Tolar     </v>
          </cell>
          <cell r="C75" t="str">
            <v>SIT</v>
          </cell>
          <cell r="E75">
            <v>320.12311499999998</v>
          </cell>
          <cell r="G75">
            <v>292.52664974999999</v>
          </cell>
          <cell r="I75">
            <v>197.79</v>
          </cell>
          <cell r="K75">
            <v>180.05324150941652</v>
          </cell>
          <cell r="M75" t="str">
            <v xml:space="preserve">Slovenian Tolar     </v>
          </cell>
          <cell r="N75" t="str">
            <v>SIT</v>
          </cell>
          <cell r="O75">
            <v>197.79</v>
          </cell>
          <cell r="Q75">
            <v>180.05324150941652</v>
          </cell>
        </row>
        <row r="76">
          <cell r="A76" t="str">
            <v>Slovakia</v>
          </cell>
          <cell r="B76" t="str">
            <v>Slovakia Koruna</v>
          </cell>
          <cell r="C76" t="str">
            <v>SKK</v>
          </cell>
          <cell r="E76">
            <v>68.607405999999997</v>
          </cell>
          <cell r="G76">
            <v>66.649979333333334</v>
          </cell>
          <cell r="I76">
            <v>42.38950015446401</v>
          </cell>
          <cell r="K76">
            <v>41.023765991092532</v>
          </cell>
          <cell r="M76" t="str">
            <v>Slovakia Koruna</v>
          </cell>
          <cell r="N76" t="str">
            <v>SKK</v>
          </cell>
          <cell r="O76">
            <v>42.38950015446401</v>
          </cell>
          <cell r="Q76">
            <v>41.023765991092532</v>
          </cell>
        </row>
        <row r="77">
          <cell r="A77" t="str">
            <v>Thailand</v>
          </cell>
          <cell r="B77" t="str">
            <v>Thailand Baht</v>
          </cell>
          <cell r="C77" t="str">
            <v>THB</v>
          </cell>
          <cell r="E77">
            <v>60.612825000000001</v>
          </cell>
          <cell r="G77">
            <v>61.43116333333333</v>
          </cell>
          <cell r="I77">
            <v>37.450000000000003</v>
          </cell>
          <cell r="K77">
            <v>37.811529641193246</v>
          </cell>
          <cell r="M77" t="str">
            <v>Thailand Baht</v>
          </cell>
          <cell r="N77" t="str">
            <v>THB</v>
          </cell>
          <cell r="O77">
            <v>37.450000000000003</v>
          </cell>
          <cell r="Q77">
            <v>37.811529641193246</v>
          </cell>
        </row>
        <row r="78">
          <cell r="A78" t="str">
            <v>Turkey</v>
          </cell>
          <cell r="B78" t="str">
            <v>Turkish Lira</v>
          </cell>
          <cell r="C78" t="str">
            <v>TRL</v>
          </cell>
          <cell r="E78">
            <v>877291.74</v>
          </cell>
          <cell r="G78">
            <v>659902.58337999997</v>
          </cell>
          <cell r="I78">
            <v>542040</v>
          </cell>
          <cell r="K78">
            <v>406177.00752923283</v>
          </cell>
          <cell r="M78" t="str">
            <v>Swiss Franc</v>
          </cell>
          <cell r="N78" t="str">
            <v>CHF</v>
          </cell>
          <cell r="O78">
            <v>1.5955001544640099</v>
          </cell>
          <cell r="Q78">
            <v>1.4849088095461584</v>
          </cell>
        </row>
        <row r="79">
          <cell r="A79" t="str">
            <v>Trinidad</v>
          </cell>
          <cell r="B79" t="str">
            <v>Trinidad Dollar</v>
          </cell>
          <cell r="C79" t="str">
            <v>TTD</v>
          </cell>
          <cell r="E79">
            <v>10.113359000000001</v>
          </cell>
          <cell r="G79">
            <v>10.097714416666667</v>
          </cell>
          <cell r="I79">
            <v>6.2485999382143964</v>
          </cell>
          <cell r="K79">
            <v>6.215249838300247</v>
          </cell>
          <cell r="M79" t="str">
            <v>Trinidad Dollar</v>
          </cell>
          <cell r="N79" t="str">
            <v>TTD</v>
          </cell>
          <cell r="O79">
            <v>6.2485999382143964</v>
          </cell>
          <cell r="Q79">
            <v>6.215249838300247</v>
          </cell>
        </row>
        <row r="80">
          <cell r="A80" t="str">
            <v>Taiwan</v>
          </cell>
          <cell r="B80" t="str">
            <v>Taiwan Dollar</v>
          </cell>
          <cell r="C80" t="str">
            <v>TWD</v>
          </cell>
          <cell r="E80">
            <v>50.837085000000002</v>
          </cell>
          <cell r="G80">
            <v>52.496382000000004</v>
          </cell>
          <cell r="I80">
            <v>31.41</v>
          </cell>
          <cell r="K80">
            <v>32.312077394297603</v>
          </cell>
          <cell r="M80" t="str">
            <v>Taiwan Dollar</v>
          </cell>
          <cell r="N80" t="str">
            <v>TWD</v>
          </cell>
          <cell r="O80">
            <v>31.41</v>
          </cell>
          <cell r="Q80">
            <v>32.312077394297603</v>
          </cell>
        </row>
        <row r="81">
          <cell r="A81" t="str">
            <v>USA</v>
          </cell>
          <cell r="B81" t="str">
            <v>US Dollar</v>
          </cell>
          <cell r="C81" t="str">
            <v>USD</v>
          </cell>
          <cell r="E81">
            <v>1.6185</v>
          </cell>
          <cell r="G81">
            <v>1.6246675000000002</v>
          </cell>
          <cell r="I81">
            <v>1</v>
          </cell>
          <cell r="K81">
            <v>1</v>
          </cell>
          <cell r="M81" t="str">
            <v>US Dollar</v>
          </cell>
          <cell r="N81" t="str">
            <v>USD</v>
          </cell>
          <cell r="O81">
            <v>1</v>
          </cell>
          <cell r="Q81">
            <v>1</v>
          </cell>
        </row>
        <row r="82">
          <cell r="A82" t="str">
            <v>Uruguay</v>
          </cell>
          <cell r="B82" t="str">
            <v>US Dollar</v>
          </cell>
          <cell r="C82" t="str">
            <v>USD</v>
          </cell>
          <cell r="E82">
            <v>18.823155</v>
          </cell>
          <cell r="G82">
            <v>18.355964916666665</v>
          </cell>
          <cell r="I82">
            <v>1</v>
          </cell>
          <cell r="K82">
            <v>1</v>
          </cell>
          <cell r="M82" t="str">
            <v>Uruguayan Peso</v>
          </cell>
          <cell r="N82" t="str">
            <v>UYP</v>
          </cell>
          <cell r="O82">
            <v>11.63</v>
          </cell>
          <cell r="Q82">
            <v>11.298290214254093</v>
          </cell>
        </row>
        <row r="83">
          <cell r="A83" t="str">
            <v>Venezuela</v>
          </cell>
          <cell r="B83" t="str">
            <v>US Dollar</v>
          </cell>
          <cell r="C83" t="str">
            <v>USD</v>
          </cell>
          <cell r="E83">
            <v>1048.3833749999999</v>
          </cell>
          <cell r="G83">
            <v>975.9997709999999</v>
          </cell>
          <cell r="I83">
            <v>1</v>
          </cell>
          <cell r="K83">
            <v>1</v>
          </cell>
          <cell r="M83" t="str">
            <v>US Dollar</v>
          </cell>
          <cell r="N83" t="str">
            <v>USD</v>
          </cell>
          <cell r="O83">
            <v>1</v>
          </cell>
          <cell r="Q83">
            <v>1</v>
          </cell>
        </row>
        <row r="84">
          <cell r="A84" t="str">
            <v>Spare</v>
          </cell>
          <cell r="B84" t="str">
            <v>Spare</v>
          </cell>
          <cell r="C84" t="str">
            <v>Spare</v>
          </cell>
          <cell r="I84">
            <v>1</v>
          </cell>
          <cell r="K84">
            <v>1</v>
          </cell>
          <cell r="M84" t="str">
            <v>Spare</v>
          </cell>
          <cell r="N84" t="str">
            <v>Spare</v>
          </cell>
          <cell r="O84">
            <v>1</v>
          </cell>
          <cell r="Q84">
            <v>1</v>
          </cell>
        </row>
        <row r="85">
          <cell r="A85" t="str">
            <v>South Africa</v>
          </cell>
          <cell r="B85" t="str">
            <v>South African Rand</v>
          </cell>
          <cell r="C85" t="str">
            <v>ZAR</v>
          </cell>
          <cell r="E85">
            <v>9.9618680000000008</v>
          </cell>
          <cell r="G85">
            <v>9.9176085</v>
          </cell>
          <cell r="I85">
            <v>6.1550003089280203</v>
          </cell>
          <cell r="K85">
            <v>6.1043927449770488</v>
          </cell>
          <cell r="M85" t="str">
            <v>South African Rand</v>
          </cell>
          <cell r="N85" t="str">
            <v>ZAR</v>
          </cell>
          <cell r="O85">
            <v>6.1550003089280203</v>
          </cell>
          <cell r="Q85">
            <v>6.1043927449770488</v>
          </cell>
        </row>
        <row r="86">
          <cell r="A86" t="str">
            <v>Vietnam</v>
          </cell>
          <cell r="B86" t="str">
            <v>Dong</v>
          </cell>
          <cell r="C86" t="str">
            <v>VND</v>
          </cell>
          <cell r="I86">
            <v>1</v>
          </cell>
          <cell r="K86">
            <v>1</v>
          </cell>
          <cell r="M86" t="str">
            <v>Dong</v>
          </cell>
          <cell r="N86" t="str">
            <v>VND</v>
          </cell>
          <cell r="O86">
            <v>14.022887721072916</v>
          </cell>
          <cell r="Q86">
            <v>13.955955125157049</v>
          </cell>
        </row>
        <row r="87">
          <cell r="A87" t="str">
            <v>Ukraine</v>
          </cell>
          <cell r="B87" t="str">
            <v>US Dollar</v>
          </cell>
          <cell r="C87" t="str">
            <v>USD</v>
          </cell>
          <cell r="I87">
            <v>1</v>
          </cell>
          <cell r="K87">
            <v>1</v>
          </cell>
          <cell r="M87" t="str">
            <v>US Dollar</v>
          </cell>
          <cell r="N87" t="str">
            <v>USD</v>
          </cell>
          <cell r="O87">
            <v>1</v>
          </cell>
          <cell r="Q87">
            <v>1</v>
          </cell>
        </row>
        <row r="88">
          <cell r="A88" t="str">
            <v>Singapore</v>
          </cell>
          <cell r="B88" t="str">
            <v>Singapore $</v>
          </cell>
          <cell r="C88" t="str">
            <v>SG?</v>
          </cell>
          <cell r="I88">
            <v>1</v>
          </cell>
          <cell r="K88">
            <v>1</v>
          </cell>
          <cell r="M88" t="str">
            <v>Singapore $</v>
          </cell>
          <cell r="N88" t="str">
            <v>SG?</v>
          </cell>
          <cell r="O88">
            <v>1.6659695178273424</v>
          </cell>
          <cell r="Q88">
            <v>1.6948002718191488</v>
          </cell>
        </row>
        <row r="89">
          <cell r="A89" t="str">
            <v>Paraguay</v>
          </cell>
          <cell r="B89" t="str">
            <v>US Dollar</v>
          </cell>
          <cell r="C89" t="str">
            <v>USD</v>
          </cell>
          <cell r="I89">
            <v>1</v>
          </cell>
          <cell r="K89">
            <v>1</v>
          </cell>
          <cell r="M89" t="str">
            <v>US Dollar</v>
          </cell>
          <cell r="N89" t="str">
            <v>USD</v>
          </cell>
          <cell r="O89">
            <v>1</v>
          </cell>
          <cell r="Q89">
            <v>1</v>
          </cell>
        </row>
        <row r="90">
          <cell r="A90" t="str">
            <v>Panama</v>
          </cell>
          <cell r="B90" t="str">
            <v>US Dollar</v>
          </cell>
          <cell r="C90" t="str">
            <v>USD</v>
          </cell>
          <cell r="I90">
            <v>1</v>
          </cell>
          <cell r="K90">
            <v>1</v>
          </cell>
          <cell r="M90" t="str">
            <v>US Dollar</v>
          </cell>
          <cell r="N90" t="str">
            <v>USD</v>
          </cell>
          <cell r="O90">
            <v>1</v>
          </cell>
          <cell r="Q90">
            <v>1</v>
          </cell>
        </row>
        <row r="91">
          <cell r="A91" t="str">
            <v>Nigeria</v>
          </cell>
          <cell r="B91" t="str">
            <v>Naira</v>
          </cell>
          <cell r="C91" t="str">
            <v>NGN</v>
          </cell>
          <cell r="I91">
            <v>1</v>
          </cell>
          <cell r="K91">
            <v>1</v>
          </cell>
          <cell r="M91" t="str">
            <v>Naira</v>
          </cell>
          <cell r="N91" t="str">
            <v>NGN</v>
          </cell>
          <cell r="O91">
            <v>99.295647400528821</v>
          </cell>
          <cell r="Q91">
            <v>95.840523011629841</v>
          </cell>
        </row>
        <row r="92">
          <cell r="A92" t="str">
            <v>Iran</v>
          </cell>
          <cell r="B92" t="str">
            <v>Iranian Rial</v>
          </cell>
          <cell r="C92" t="str">
            <v>IRR</v>
          </cell>
          <cell r="I92">
            <v>1</v>
          </cell>
          <cell r="K92">
            <v>1</v>
          </cell>
          <cell r="M92" t="str">
            <v>Iranian Rial</v>
          </cell>
          <cell r="N92" t="str">
            <v>IRR</v>
          </cell>
          <cell r="O92">
            <v>8127.5510984045541</v>
          </cell>
          <cell r="Q92">
            <v>7246.3766507987521</v>
          </cell>
        </row>
        <row r="93">
          <cell r="A93" t="str">
            <v>Ivory Coast</v>
          </cell>
          <cell r="B93" t="str">
            <v>US Dollar</v>
          </cell>
          <cell r="C93" t="str">
            <v>USD</v>
          </cell>
          <cell r="I93">
            <v>1</v>
          </cell>
          <cell r="K93">
            <v>1</v>
          </cell>
          <cell r="M93" t="str">
            <v>US Dollar</v>
          </cell>
          <cell r="N93" t="str">
            <v>USD</v>
          </cell>
          <cell r="O93">
            <v>1</v>
          </cell>
          <cell r="Q93">
            <v>1</v>
          </cell>
        </row>
        <row r="94">
          <cell r="A94" t="str">
            <v>Egypt</v>
          </cell>
          <cell r="B94" t="str">
            <v>US Dollar</v>
          </cell>
          <cell r="C94" t="str">
            <v>USD</v>
          </cell>
          <cell r="I94">
            <v>1</v>
          </cell>
          <cell r="K94">
            <v>1</v>
          </cell>
          <cell r="M94" t="str">
            <v>US Dollar</v>
          </cell>
          <cell r="N94" t="str">
            <v>USD</v>
          </cell>
          <cell r="O94">
            <v>1</v>
          </cell>
          <cell r="Q94">
            <v>1</v>
          </cell>
        </row>
        <row r="95">
          <cell r="A95" t="str">
            <v>Tschechien</v>
          </cell>
          <cell r="B95" t="str">
            <v>US Dollar</v>
          </cell>
          <cell r="C95" t="str">
            <v>USD</v>
          </cell>
          <cell r="I95">
            <v>1</v>
          </cell>
          <cell r="K95">
            <v>1</v>
          </cell>
          <cell r="M95" t="str">
            <v>US Dollar</v>
          </cell>
          <cell r="N95" t="str">
            <v>USD</v>
          </cell>
          <cell r="O95">
            <v>1</v>
          </cell>
          <cell r="Q95">
            <v>1</v>
          </cell>
        </row>
        <row r="96">
          <cell r="A96" t="str">
            <v>Honduras</v>
          </cell>
          <cell r="B96" t="str">
            <v>US Dollar</v>
          </cell>
          <cell r="C96" t="str">
            <v>USD</v>
          </cell>
          <cell r="I96">
            <v>1</v>
          </cell>
          <cell r="K96">
            <v>1</v>
          </cell>
          <cell r="M96" t="str">
            <v>US Dollar</v>
          </cell>
          <cell r="N96" t="str">
            <v>USD</v>
          </cell>
          <cell r="O96">
            <v>1</v>
          </cell>
          <cell r="Q96">
            <v>1</v>
          </cell>
        </row>
        <row r="97">
          <cell r="A97" t="str">
            <v>Costa Rica</v>
          </cell>
          <cell r="B97" t="str">
            <v>US Dollar</v>
          </cell>
          <cell r="C97" t="str">
            <v>USD</v>
          </cell>
          <cell r="I97">
            <v>1</v>
          </cell>
          <cell r="K97">
            <v>1</v>
          </cell>
          <cell r="M97" t="str">
            <v>US Dollar</v>
          </cell>
          <cell r="N97" t="str">
            <v>USD</v>
          </cell>
          <cell r="O97">
            <v>1</v>
          </cell>
          <cell r="Q97">
            <v>1</v>
          </cell>
        </row>
        <row r="98">
          <cell r="A98" t="str">
            <v>Antilles Guyane</v>
          </cell>
          <cell r="B98" t="str">
            <v>US Dollar</v>
          </cell>
          <cell r="C98" t="str">
            <v>USD</v>
          </cell>
          <cell r="I98">
            <v>1</v>
          </cell>
          <cell r="K98">
            <v>1</v>
          </cell>
          <cell r="M98" t="str">
            <v>US Dollar</v>
          </cell>
          <cell r="N98" t="str">
            <v>USD</v>
          </cell>
          <cell r="O98">
            <v>1</v>
          </cell>
          <cell r="Q98">
            <v>1</v>
          </cell>
        </row>
        <row r="99">
          <cell r="A99" t="str">
            <v>Zambia</v>
          </cell>
          <cell r="B99" t="str">
            <v>Zambian Kwacha</v>
          </cell>
          <cell r="C99" t="str">
            <v>ZMK</v>
          </cell>
          <cell r="E99">
            <v>4539.8924999999999</v>
          </cell>
          <cell r="G99">
            <v>4018.5420657499999</v>
          </cell>
          <cell r="I99">
            <v>2805</v>
          </cell>
          <cell r="K99">
            <v>2473.4550704990402</v>
          </cell>
          <cell r="M99" t="str">
            <v>Zambian Kwacha</v>
          </cell>
          <cell r="N99" t="str">
            <v>ZMK</v>
          </cell>
          <cell r="O99">
            <v>2805</v>
          </cell>
          <cell r="Q99">
            <v>2473.4550704990402</v>
          </cell>
        </row>
        <row r="100">
          <cell r="A100" t="str">
            <v>Zimbabwe</v>
          </cell>
          <cell r="B100" t="str">
            <v>Zimbabwe Dollar</v>
          </cell>
          <cell r="C100" t="str">
            <v>ZWD</v>
          </cell>
          <cell r="E100">
            <v>61.422075</v>
          </cell>
          <cell r="G100">
            <v>62.099372916666674</v>
          </cell>
          <cell r="I100">
            <v>37.949999999999996</v>
          </cell>
          <cell r="K100">
            <v>38.222819694901673</v>
          </cell>
          <cell r="M100" t="str">
            <v>Zimbabwe Dollar</v>
          </cell>
          <cell r="N100" t="str">
            <v>ZWD</v>
          </cell>
          <cell r="O100">
            <v>37.950000000000003</v>
          </cell>
          <cell r="Q100">
            <v>38.222819694901673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Data"/>
      <sheetName val="CP Market progression"/>
      <sheetName val="CP Market by Product Line"/>
      <sheetName val="Market Growth by Product Line"/>
      <sheetName val="Top 5 Country Markets"/>
      <sheetName val="CP Market by Crop-Product Line"/>
      <sheetName val="Syngenta Sales Forecast"/>
      <sheetName val="Syngenta Sales by Product Line"/>
      <sheetName val="Syngenta Growth by Product Line"/>
      <sheetName val="Syngenta MS% by Product Line"/>
      <sheetName val="Products driving Syngenta Sales"/>
      <sheetName val="Non Selective Herbicides"/>
      <sheetName val="Selective Herbicides"/>
      <sheetName val="Fungicides"/>
      <sheetName val="Insecticides"/>
      <sheetName val="Professional Products"/>
      <sheetName val="Top Syngenta Key A.I.s"/>
      <sheetName val="Top Syngenta Lead A.I.Variance"/>
      <sheetName val="Syngenta Key Countries"/>
      <sheetName val="Top 5 Syngenta Countries"/>
      <sheetName val="Syngenta Sales by Top Crops"/>
      <sheetName val="Syngenta Key Crop-Product Line"/>
      <sheetName val="Syngenta Growth by Crop-PL"/>
      <sheetName val="Syngenta Top 5 Crops"/>
      <sheetName val="Syngenta Sales by A.I.Category"/>
      <sheetName val="Number of A.I. and Formulations"/>
    </sheetNames>
    <sheetDataSet>
      <sheetData sheetId="0">
        <row r="32">
          <cell r="B32" t="str">
            <v>1st Cut 2003</v>
          </cell>
        </row>
        <row r="33">
          <cell r="B33" t="str">
            <v>Planning Unit</v>
          </cell>
        </row>
        <row r="34">
          <cell r="B34" t="str">
            <v>All</v>
          </cell>
        </row>
        <row r="35">
          <cell r="B35" t="str">
            <v>CAD (Round 2003 - LE2 constant)</v>
          </cell>
        </row>
        <row r="36">
          <cell r="B36" t="str">
            <v>8.9.2003</v>
          </cell>
        </row>
        <row r="38">
          <cell r="B38" t="str">
            <v>Product Line</v>
          </cell>
        </row>
        <row r="41">
          <cell r="C41">
            <v>2001</v>
          </cell>
          <cell r="D41">
            <v>2002</v>
          </cell>
          <cell r="E41">
            <v>2003</v>
          </cell>
          <cell r="F41">
            <v>2004</v>
          </cell>
          <cell r="G41">
            <v>2005</v>
          </cell>
          <cell r="H41">
            <v>2006</v>
          </cell>
          <cell r="I41">
            <v>2007</v>
          </cell>
          <cell r="J41">
            <v>2008</v>
          </cell>
        </row>
        <row r="42">
          <cell r="B42" t="str">
            <v>1st Cut 2003</v>
          </cell>
          <cell r="C42">
            <v>1143450</v>
          </cell>
          <cell r="D42">
            <v>1158049</v>
          </cell>
          <cell r="E42">
            <v>1190214</v>
          </cell>
          <cell r="F42">
            <v>1216955</v>
          </cell>
          <cell r="G42">
            <v>1206332</v>
          </cell>
          <cell r="H42">
            <v>1210911</v>
          </cell>
          <cell r="I42">
            <v>1224272</v>
          </cell>
          <cell r="J42">
            <v>1221579</v>
          </cell>
        </row>
        <row r="45">
          <cell r="C45">
            <v>2001</v>
          </cell>
          <cell r="D45">
            <v>2002</v>
          </cell>
          <cell r="E45">
            <v>2003</v>
          </cell>
          <cell r="F45">
            <v>2004</v>
          </cell>
          <cell r="G45">
            <v>2005</v>
          </cell>
          <cell r="H45">
            <v>2006</v>
          </cell>
          <cell r="I45">
            <v>2007</v>
          </cell>
          <cell r="J45">
            <v>2008</v>
          </cell>
        </row>
        <row r="46">
          <cell r="B46" t="str">
            <v>SH</v>
          </cell>
          <cell r="C46">
            <v>575922.30000000005</v>
          </cell>
          <cell r="D46">
            <v>587615.4</v>
          </cell>
          <cell r="E46">
            <v>581129.6</v>
          </cell>
          <cell r="F46">
            <v>580971.80000000005</v>
          </cell>
          <cell r="G46">
            <v>573331.9</v>
          </cell>
          <cell r="H46">
            <v>560820.4</v>
          </cell>
          <cell r="I46">
            <v>553305.4</v>
          </cell>
          <cell r="J46">
            <v>540701.69999999995</v>
          </cell>
        </row>
        <row r="47">
          <cell r="B47" t="str">
            <v>NSH</v>
          </cell>
          <cell r="C47">
            <v>234515.3</v>
          </cell>
          <cell r="D47">
            <v>211282.9</v>
          </cell>
          <cell r="E47">
            <v>233780</v>
          </cell>
          <cell r="F47">
            <v>240625.8</v>
          </cell>
          <cell r="G47">
            <v>239821.2</v>
          </cell>
          <cell r="H47">
            <v>246348.4</v>
          </cell>
          <cell r="I47">
            <v>256357.5</v>
          </cell>
          <cell r="J47">
            <v>258562.6</v>
          </cell>
        </row>
        <row r="48">
          <cell r="B48" t="str">
            <v>PP</v>
          </cell>
          <cell r="C48">
            <v>161430.29999999999</v>
          </cell>
          <cell r="D48">
            <v>193302.9</v>
          </cell>
          <cell r="E48">
            <v>197127.6</v>
          </cell>
          <cell r="F48">
            <v>212610.2</v>
          </cell>
          <cell r="G48">
            <v>206921.9</v>
          </cell>
          <cell r="H48">
            <v>213979.3</v>
          </cell>
          <cell r="I48">
            <v>222872.7</v>
          </cell>
          <cell r="J48">
            <v>228041.7</v>
          </cell>
        </row>
        <row r="49">
          <cell r="B49" t="str">
            <v>F</v>
          </cell>
          <cell r="C49">
            <v>117311</v>
          </cell>
          <cell r="D49">
            <v>97962.22</v>
          </cell>
          <cell r="E49">
            <v>100989</v>
          </cell>
          <cell r="F49">
            <v>113382</v>
          </cell>
          <cell r="G49">
            <v>118366.6</v>
          </cell>
          <cell r="H49">
            <v>119808.8</v>
          </cell>
          <cell r="I49">
            <v>121343.8</v>
          </cell>
          <cell r="J49">
            <v>123063.7</v>
          </cell>
        </row>
        <row r="50">
          <cell r="B50" t="str">
            <v>I</v>
          </cell>
          <cell r="C50">
            <v>54271</v>
          </cell>
          <cell r="D50">
            <v>67885.8</v>
          </cell>
          <cell r="E50">
            <v>77187.66</v>
          </cell>
          <cell r="F50">
            <v>69365.37</v>
          </cell>
          <cell r="G50">
            <v>67889.81</v>
          </cell>
          <cell r="H50">
            <v>69953.87</v>
          </cell>
          <cell r="I50">
            <v>70392.23</v>
          </cell>
          <cell r="J50">
            <v>71209.58</v>
          </cell>
        </row>
        <row r="54">
          <cell r="C54">
            <v>2001</v>
          </cell>
          <cell r="D54">
            <v>2002</v>
          </cell>
          <cell r="E54">
            <v>2003</v>
          </cell>
          <cell r="F54">
            <v>2004</v>
          </cell>
          <cell r="G54">
            <v>2005</v>
          </cell>
          <cell r="H54">
            <v>2006</v>
          </cell>
          <cell r="I54">
            <v>2007</v>
          </cell>
          <cell r="J54">
            <v>2008</v>
          </cell>
        </row>
        <row r="55">
          <cell r="B55" t="str">
            <v>Canada</v>
          </cell>
          <cell r="C55">
            <v>1143450</v>
          </cell>
          <cell r="D55">
            <v>1158049</v>
          </cell>
          <cell r="E55">
            <v>1190214</v>
          </cell>
          <cell r="F55">
            <v>1216955</v>
          </cell>
          <cell r="G55">
            <v>1206332</v>
          </cell>
          <cell r="H55">
            <v>1210911</v>
          </cell>
          <cell r="I55">
            <v>1224272</v>
          </cell>
          <cell r="J55">
            <v>1221579</v>
          </cell>
        </row>
        <row r="63">
          <cell r="C63">
            <v>2001</v>
          </cell>
          <cell r="D63">
            <v>2002</v>
          </cell>
          <cell r="E63">
            <v>2003</v>
          </cell>
          <cell r="F63">
            <v>2004</v>
          </cell>
          <cell r="G63">
            <v>2005</v>
          </cell>
          <cell r="H63">
            <v>2006</v>
          </cell>
          <cell r="I63">
            <v>2007</v>
          </cell>
          <cell r="J63">
            <v>2008</v>
          </cell>
        </row>
        <row r="64">
          <cell r="B64" t="str">
            <v>Cereals / SH</v>
          </cell>
          <cell r="C64">
            <v>392157.8</v>
          </cell>
          <cell r="D64">
            <v>372439</v>
          </cell>
          <cell r="E64">
            <v>374657.8</v>
          </cell>
          <cell r="F64">
            <v>371405.8</v>
          </cell>
          <cell r="G64">
            <v>365711.3</v>
          </cell>
          <cell r="H64">
            <v>358854.40000000002</v>
          </cell>
          <cell r="I64">
            <v>354493.9</v>
          </cell>
          <cell r="J64">
            <v>345643.5</v>
          </cell>
        </row>
        <row r="65">
          <cell r="B65" t="str">
            <v>Cereals / NSH</v>
          </cell>
          <cell r="C65">
            <v>83417.95</v>
          </cell>
          <cell r="D65">
            <v>42907.62</v>
          </cell>
          <cell r="E65">
            <v>61156.78</v>
          </cell>
          <cell r="F65">
            <v>62640.54</v>
          </cell>
          <cell r="G65">
            <v>62558.28</v>
          </cell>
          <cell r="H65">
            <v>64482.71</v>
          </cell>
          <cell r="I65">
            <v>69738.41</v>
          </cell>
          <cell r="J65">
            <v>69786.84</v>
          </cell>
        </row>
        <row r="66">
          <cell r="B66" t="str">
            <v>Corn / SH</v>
          </cell>
          <cell r="C66">
            <v>67185.149999999994</v>
          </cell>
          <cell r="D66">
            <v>66545.19</v>
          </cell>
          <cell r="E66">
            <v>64613.599999999999</v>
          </cell>
          <cell r="F66">
            <v>64560.55</v>
          </cell>
          <cell r="G66">
            <v>62473.41</v>
          </cell>
          <cell r="H66">
            <v>59293.63</v>
          </cell>
          <cell r="I66">
            <v>56357.75</v>
          </cell>
          <cell r="J66">
            <v>53749.16</v>
          </cell>
        </row>
        <row r="67">
          <cell r="B67" t="str">
            <v>Home&amp;garden / PP</v>
          </cell>
          <cell r="C67">
            <v>59062.63</v>
          </cell>
          <cell r="D67">
            <v>60326.52</v>
          </cell>
          <cell r="E67">
            <v>60403.14</v>
          </cell>
          <cell r="F67">
            <v>45761.55</v>
          </cell>
          <cell r="G67">
            <v>45651.98</v>
          </cell>
          <cell r="H67">
            <v>46055.74</v>
          </cell>
          <cell r="I67">
            <v>46046.77</v>
          </cell>
          <cell r="J67">
            <v>46047.43</v>
          </cell>
        </row>
        <row r="68">
          <cell r="B68" t="str">
            <v>Oil seed crops / NSH</v>
          </cell>
          <cell r="C68">
            <v>48704.79</v>
          </cell>
          <cell r="D68">
            <v>68255.039999999994</v>
          </cell>
          <cell r="E68">
            <v>66102.59</v>
          </cell>
          <cell r="F68">
            <v>68635.600000000006</v>
          </cell>
          <cell r="G68">
            <v>70212.88</v>
          </cell>
          <cell r="H68">
            <v>71639.240000000005</v>
          </cell>
          <cell r="I68">
            <v>74521.09</v>
          </cell>
          <cell r="J68">
            <v>74643.350000000006</v>
          </cell>
        </row>
        <row r="69">
          <cell r="B69" t="str">
            <v>Cereals / PP</v>
          </cell>
          <cell r="C69">
            <v>42821.4</v>
          </cell>
          <cell r="D69">
            <v>38188.44</v>
          </cell>
          <cell r="E69">
            <v>41555.25</v>
          </cell>
          <cell r="F69">
            <v>44019.43</v>
          </cell>
          <cell r="G69">
            <v>34986.1</v>
          </cell>
          <cell r="H69">
            <v>40799.57</v>
          </cell>
          <cell r="I69">
            <v>44112.58</v>
          </cell>
          <cell r="J69">
            <v>47300.639999999999</v>
          </cell>
        </row>
        <row r="70">
          <cell r="B70" t="str">
            <v>Vegetables / NSH</v>
          </cell>
          <cell r="C70">
            <v>35644.01</v>
          </cell>
          <cell r="D70">
            <v>25768.85</v>
          </cell>
          <cell r="E70">
            <v>38540.28</v>
          </cell>
          <cell r="F70">
            <v>35347.019999999997</v>
          </cell>
          <cell r="G70">
            <v>34129.51</v>
          </cell>
          <cell r="H70">
            <v>35692.410000000003</v>
          </cell>
          <cell r="I70">
            <v>37605.17</v>
          </cell>
          <cell r="J70">
            <v>37993.18</v>
          </cell>
        </row>
        <row r="71">
          <cell r="B71" t="str">
            <v>Oil seed crops / F</v>
          </cell>
          <cell r="C71">
            <v>34565.599999999999</v>
          </cell>
          <cell r="D71">
            <v>33603.800000000003</v>
          </cell>
          <cell r="E71">
            <v>36780.080000000002</v>
          </cell>
          <cell r="F71">
            <v>36780.080000000002</v>
          </cell>
          <cell r="G71">
            <v>36780.080000000002</v>
          </cell>
          <cell r="H71">
            <v>36780.080000000002</v>
          </cell>
          <cell r="I71">
            <v>36780.080000000002</v>
          </cell>
          <cell r="J71">
            <v>36780.080000000002</v>
          </cell>
        </row>
        <row r="72">
          <cell r="B72" t="str">
            <v>Vegetables / SH</v>
          </cell>
          <cell r="C72">
            <v>34416.82</v>
          </cell>
          <cell r="D72">
            <v>71865.259999999995</v>
          </cell>
          <cell r="E72">
            <v>60555.79</v>
          </cell>
          <cell r="F72">
            <v>67025.38</v>
          </cell>
          <cell r="G72">
            <v>70781.61</v>
          </cell>
          <cell r="H72">
            <v>71541.91</v>
          </cell>
          <cell r="I72">
            <v>72440.399999999994</v>
          </cell>
          <cell r="J72">
            <v>73454.44</v>
          </cell>
        </row>
        <row r="73">
          <cell r="B73" t="str">
            <v>Vegetables / F</v>
          </cell>
          <cell r="C73">
            <v>27947</v>
          </cell>
          <cell r="D73">
            <v>16061.47</v>
          </cell>
          <cell r="E73">
            <v>8854.7759999999998</v>
          </cell>
          <cell r="F73">
            <v>13215.67</v>
          </cell>
          <cell r="G73">
            <v>17462.38</v>
          </cell>
          <cell r="H73">
            <v>17725.509999999998</v>
          </cell>
          <cell r="I73">
            <v>19032.240000000002</v>
          </cell>
          <cell r="J73">
            <v>20419.580000000002</v>
          </cell>
        </row>
        <row r="74">
          <cell r="B74" t="str">
            <v>Potatoes / F</v>
          </cell>
          <cell r="C74">
            <v>25495.56</v>
          </cell>
          <cell r="D74">
            <v>25436.48</v>
          </cell>
          <cell r="E74">
            <v>26361.5</v>
          </cell>
          <cell r="F74">
            <v>27584.83</v>
          </cell>
          <cell r="G74">
            <v>28658.21</v>
          </cell>
          <cell r="H74">
            <v>28626.74</v>
          </cell>
          <cell r="I74">
            <v>28772.89</v>
          </cell>
          <cell r="J74">
            <v>29037.88</v>
          </cell>
        </row>
        <row r="75">
          <cell r="B75" t="str">
            <v>Oil seed crops / SH</v>
          </cell>
          <cell r="C75">
            <v>20834.810000000001</v>
          </cell>
          <cell r="D75">
            <v>16423.54</v>
          </cell>
          <cell r="E75">
            <v>24524.44</v>
          </cell>
          <cell r="F75">
            <v>25847.32</v>
          </cell>
          <cell r="G75">
            <v>26601.91</v>
          </cell>
          <cell r="H75">
            <v>27464.38</v>
          </cell>
          <cell r="I75">
            <v>28722.6</v>
          </cell>
          <cell r="J75">
            <v>28922.37</v>
          </cell>
        </row>
        <row r="76">
          <cell r="B76" t="str">
            <v>Oil seed crops / PP</v>
          </cell>
          <cell r="C76">
            <v>19086.599999999999</v>
          </cell>
          <cell r="D76">
            <v>35981.32</v>
          </cell>
          <cell r="E76">
            <v>34262.300000000003</v>
          </cell>
          <cell r="F76">
            <v>53841.33</v>
          </cell>
          <cell r="G76">
            <v>55660.160000000003</v>
          </cell>
          <cell r="H76">
            <v>55077.4</v>
          </cell>
          <cell r="I76">
            <v>58406.07</v>
          </cell>
          <cell r="J76">
            <v>59527.18</v>
          </cell>
        </row>
        <row r="77">
          <cell r="B77" t="str">
            <v>Potatoes / I</v>
          </cell>
          <cell r="C77">
            <v>17054.5</v>
          </cell>
          <cell r="D77">
            <v>18356.07</v>
          </cell>
          <cell r="E77">
            <v>19573.11</v>
          </cell>
          <cell r="F77">
            <v>19000.55</v>
          </cell>
          <cell r="G77">
            <v>19058.240000000002</v>
          </cell>
          <cell r="H77">
            <v>19456.46</v>
          </cell>
          <cell r="I77">
            <v>19759.009999999998</v>
          </cell>
          <cell r="J77">
            <v>20380.900000000001</v>
          </cell>
        </row>
        <row r="78">
          <cell r="B78" t="str">
            <v>Cereals / F</v>
          </cell>
          <cell r="C78">
            <v>16713.900000000001</v>
          </cell>
          <cell r="D78">
            <v>13809.18</v>
          </cell>
          <cell r="E78">
            <v>20687.52</v>
          </cell>
          <cell r="F78">
            <v>24093.02</v>
          </cell>
          <cell r="G78">
            <v>23556.25</v>
          </cell>
          <cell r="H78">
            <v>24612.16</v>
          </cell>
          <cell r="I78">
            <v>24671.919999999998</v>
          </cell>
          <cell r="J78">
            <v>24700.47</v>
          </cell>
        </row>
        <row r="79">
          <cell r="B79" t="str">
            <v>Remaining</v>
          </cell>
          <cell r="C79">
            <v>218341.4</v>
          </cell>
          <cell r="D79">
            <v>252081.5</v>
          </cell>
          <cell r="E79">
            <v>251585.1</v>
          </cell>
          <cell r="F79">
            <v>257196.5</v>
          </cell>
          <cell r="G79">
            <v>252049.2</v>
          </cell>
          <cell r="H79">
            <v>252808.4</v>
          </cell>
          <cell r="I79">
            <v>252810.7</v>
          </cell>
          <cell r="J79">
            <v>253192.3</v>
          </cell>
        </row>
        <row r="82">
          <cell r="C82">
            <v>2001</v>
          </cell>
          <cell r="D82">
            <v>2002</v>
          </cell>
          <cell r="E82">
            <v>2003</v>
          </cell>
          <cell r="F82">
            <v>2004</v>
          </cell>
          <cell r="G82">
            <v>2005</v>
          </cell>
          <cell r="H82">
            <v>2006</v>
          </cell>
          <cell r="I82">
            <v>2007</v>
          </cell>
          <cell r="J82">
            <v>2008</v>
          </cell>
        </row>
        <row r="83">
          <cell r="B83" t="str">
            <v>1st Cut 2003</v>
          </cell>
          <cell r="C83">
            <v>303688.90000000002</v>
          </cell>
          <cell r="D83">
            <v>303627.3</v>
          </cell>
          <cell r="E83">
            <v>324037.09999999998</v>
          </cell>
          <cell r="F83">
            <v>325920.40000000002</v>
          </cell>
          <cell r="G83">
            <v>329405.5</v>
          </cell>
          <cell r="H83">
            <v>341002.4</v>
          </cell>
          <cell r="I83">
            <v>353717.3</v>
          </cell>
          <cell r="J83">
            <v>359221</v>
          </cell>
        </row>
        <row r="86">
          <cell r="C86">
            <v>2001</v>
          </cell>
          <cell r="D86">
            <v>2002</v>
          </cell>
          <cell r="E86">
            <v>2003</v>
          </cell>
          <cell r="F86">
            <v>2004</v>
          </cell>
          <cell r="G86">
            <v>2005</v>
          </cell>
          <cell r="H86">
            <v>2006</v>
          </cell>
          <cell r="I86">
            <v>2007</v>
          </cell>
          <cell r="J86">
            <v>2008</v>
          </cell>
        </row>
        <row r="87">
          <cell r="B87" t="str">
            <v>SH</v>
          </cell>
          <cell r="C87">
            <v>167841.9</v>
          </cell>
          <cell r="D87">
            <v>156231.79999999999</v>
          </cell>
          <cell r="E87">
            <v>172452.7</v>
          </cell>
          <cell r="F87">
            <v>169047.4</v>
          </cell>
          <cell r="G87">
            <v>173762</v>
          </cell>
          <cell r="H87">
            <v>175022.1</v>
          </cell>
          <cell r="I87">
            <v>177021.1</v>
          </cell>
          <cell r="J87">
            <v>176541</v>
          </cell>
        </row>
        <row r="88">
          <cell r="B88" t="str">
            <v>F</v>
          </cell>
          <cell r="C88">
            <v>62328.5</v>
          </cell>
          <cell r="D88">
            <v>41162.230000000003</v>
          </cell>
          <cell r="E88">
            <v>26951.279999999999</v>
          </cell>
          <cell r="F88">
            <v>32711.05</v>
          </cell>
          <cell r="G88">
            <v>31680.39</v>
          </cell>
          <cell r="H88">
            <v>31578.43</v>
          </cell>
          <cell r="I88">
            <v>31834.2</v>
          </cell>
          <cell r="J88">
            <v>32095.87</v>
          </cell>
        </row>
        <row r="89">
          <cell r="B89" t="str">
            <v>NSH</v>
          </cell>
          <cell r="C89">
            <v>33989.29</v>
          </cell>
          <cell r="D89">
            <v>34881.4</v>
          </cell>
          <cell r="E89">
            <v>46007.5</v>
          </cell>
          <cell r="F89">
            <v>53237.32</v>
          </cell>
          <cell r="G89">
            <v>50008.69</v>
          </cell>
          <cell r="H89">
            <v>51959.35</v>
          </cell>
          <cell r="I89">
            <v>55449.56</v>
          </cell>
          <cell r="J89">
            <v>57176.08</v>
          </cell>
        </row>
        <row r="90">
          <cell r="B90" t="str">
            <v>PP</v>
          </cell>
          <cell r="C90">
            <v>31001.72</v>
          </cell>
          <cell r="D90">
            <v>58691.53</v>
          </cell>
          <cell r="E90">
            <v>62683.61</v>
          </cell>
          <cell r="F90">
            <v>63613.02</v>
          </cell>
          <cell r="G90">
            <v>66806.52</v>
          </cell>
          <cell r="H90">
            <v>75150.87</v>
          </cell>
          <cell r="I90">
            <v>80894.64</v>
          </cell>
          <cell r="J90">
            <v>84646.65</v>
          </cell>
        </row>
        <row r="91">
          <cell r="B91" t="str">
            <v>I</v>
          </cell>
          <cell r="C91">
            <v>8527.4570000000003</v>
          </cell>
          <cell r="D91">
            <v>12660.36</v>
          </cell>
          <cell r="E91">
            <v>15942.04</v>
          </cell>
          <cell r="F91">
            <v>7311.5870000000004</v>
          </cell>
          <cell r="G91">
            <v>7147.8869999999997</v>
          </cell>
          <cell r="H91">
            <v>7291.6589999999997</v>
          </cell>
          <cell r="I91">
            <v>8517.8040000000001</v>
          </cell>
          <cell r="J91">
            <v>8761.39</v>
          </cell>
        </row>
        <row r="95">
          <cell r="C95">
            <v>2003</v>
          </cell>
          <cell r="E95">
            <v>2008</v>
          </cell>
        </row>
        <row r="96">
          <cell r="C96" t="str">
            <v>Market Value</v>
          </cell>
          <cell r="D96" t="str">
            <v>Syngenta Sales</v>
          </cell>
          <cell r="E96" t="str">
            <v>Market Value</v>
          </cell>
          <cell r="F96" t="str">
            <v>Syngenta Sales</v>
          </cell>
        </row>
        <row r="97">
          <cell r="B97" t="str">
            <v>SH</v>
          </cell>
          <cell r="C97">
            <v>581129.6</v>
          </cell>
          <cell r="D97">
            <v>172452.7</v>
          </cell>
          <cell r="E97">
            <v>540701.69999999995</v>
          </cell>
          <cell r="F97">
            <v>176541</v>
          </cell>
        </row>
        <row r="98">
          <cell r="B98" t="str">
            <v>NSH</v>
          </cell>
          <cell r="C98">
            <v>233780</v>
          </cell>
          <cell r="D98">
            <v>46007.5</v>
          </cell>
          <cell r="E98">
            <v>258562.6</v>
          </cell>
          <cell r="F98">
            <v>57176.08</v>
          </cell>
        </row>
        <row r="99">
          <cell r="B99" t="str">
            <v>PP</v>
          </cell>
          <cell r="C99">
            <v>197127.6</v>
          </cell>
          <cell r="D99">
            <v>62683.61</v>
          </cell>
          <cell r="E99">
            <v>228041.7</v>
          </cell>
          <cell r="F99">
            <v>84646.65</v>
          </cell>
        </row>
        <row r="100">
          <cell r="B100" t="str">
            <v>F</v>
          </cell>
          <cell r="C100">
            <v>100989</v>
          </cell>
          <cell r="D100">
            <v>26951.279999999999</v>
          </cell>
          <cell r="E100">
            <v>123063.7</v>
          </cell>
          <cell r="F100">
            <v>32095.87</v>
          </cell>
        </row>
        <row r="101">
          <cell r="B101" t="str">
            <v>I</v>
          </cell>
          <cell r="C101">
            <v>77187.66</v>
          </cell>
          <cell r="D101">
            <v>15942.04</v>
          </cell>
          <cell r="E101">
            <v>71209.58</v>
          </cell>
          <cell r="F101">
            <v>8761.39</v>
          </cell>
        </row>
        <row r="104">
          <cell r="C104">
            <v>2003</v>
          </cell>
          <cell r="D104">
            <v>2004</v>
          </cell>
        </row>
        <row r="105">
          <cell r="B105" t="str">
            <v>Phase-out</v>
          </cell>
          <cell r="C105">
            <v>3029.9229999999998</v>
          </cell>
          <cell r="D105">
            <v>0</v>
          </cell>
        </row>
        <row r="106">
          <cell r="B106" t="str">
            <v>Tralkoxydim</v>
          </cell>
          <cell r="C106">
            <v>43023.91</v>
          </cell>
          <cell r="D106">
            <v>14385.7</v>
          </cell>
        </row>
        <row r="107">
          <cell r="B107" t="str">
            <v>Thiamethoxam</v>
          </cell>
          <cell r="C107">
            <v>30296.86</v>
          </cell>
          <cell r="D107">
            <v>44098.91</v>
          </cell>
        </row>
        <row r="108">
          <cell r="B108" t="str">
            <v>Clodinafop-propargyl</v>
          </cell>
          <cell r="C108">
            <v>86711.7</v>
          </cell>
          <cell r="D108">
            <v>74237.61</v>
          </cell>
        </row>
        <row r="109">
          <cell r="B109" t="str">
            <v>Glyphosate</v>
          </cell>
          <cell r="C109">
            <v>29512.75</v>
          </cell>
          <cell r="D109">
            <v>38704.550000000003</v>
          </cell>
        </row>
        <row r="110">
          <cell r="B110" t="str">
            <v>Mefenoxam</v>
          </cell>
          <cell r="C110">
            <v>8425.3960000000006</v>
          </cell>
          <cell r="D110">
            <v>16115.65</v>
          </cell>
        </row>
        <row r="111">
          <cell r="B111" t="str">
            <v>Remaining</v>
          </cell>
          <cell r="C111">
            <v>123036.6</v>
          </cell>
          <cell r="D111">
            <v>116795.4</v>
          </cell>
        </row>
        <row r="114">
          <cell r="C114">
            <v>2003</v>
          </cell>
          <cell r="D114">
            <v>2008</v>
          </cell>
        </row>
        <row r="115">
          <cell r="B115" t="str">
            <v>Tralkoxydim</v>
          </cell>
          <cell r="C115">
            <v>43023.91</v>
          </cell>
          <cell r="D115">
            <v>14385.7</v>
          </cell>
        </row>
        <row r="116">
          <cell r="B116" t="str">
            <v>Thiamethoxam</v>
          </cell>
          <cell r="C116">
            <v>30296.86</v>
          </cell>
          <cell r="D116">
            <v>44098.91</v>
          </cell>
        </row>
        <row r="117">
          <cell r="B117" t="str">
            <v>Clodinafop-propargyl</v>
          </cell>
          <cell r="C117">
            <v>86711.7</v>
          </cell>
          <cell r="D117">
            <v>74237.61</v>
          </cell>
        </row>
        <row r="118">
          <cell r="B118" t="str">
            <v>Glyphosate</v>
          </cell>
          <cell r="C118">
            <v>29512.75</v>
          </cell>
          <cell r="D118">
            <v>38704.550000000003</v>
          </cell>
        </row>
        <row r="119">
          <cell r="B119" t="str">
            <v>Mefenoxam</v>
          </cell>
          <cell r="C119">
            <v>8425.3960000000006</v>
          </cell>
          <cell r="D119">
            <v>16115.65</v>
          </cell>
        </row>
        <row r="120">
          <cell r="B120" t="str">
            <v>Lambda-cyhalothrin</v>
          </cell>
          <cell r="C120">
            <v>12490.8</v>
          </cell>
          <cell r="D120">
            <v>5180.3829999999998</v>
          </cell>
        </row>
        <row r="121">
          <cell r="B121" t="str">
            <v>Fluazifop-P</v>
          </cell>
          <cell r="C121">
            <v>4349.74</v>
          </cell>
          <cell r="D121">
            <v>0</v>
          </cell>
        </row>
        <row r="122">
          <cell r="B122" t="str">
            <v>Azoxystrobin</v>
          </cell>
          <cell r="C122">
            <v>2441.7869999999998</v>
          </cell>
          <cell r="D122">
            <v>6743.6260000000002</v>
          </cell>
        </row>
        <row r="123">
          <cell r="B123" t="str">
            <v>S-Metolachlor</v>
          </cell>
          <cell r="C123">
            <v>21152.080000000002</v>
          </cell>
          <cell r="D123">
            <v>17228.5</v>
          </cell>
        </row>
        <row r="124">
          <cell r="B124" t="str">
            <v>Difenoconazole</v>
          </cell>
          <cell r="C124">
            <v>11204.78</v>
          </cell>
          <cell r="D124">
            <v>14232.49</v>
          </cell>
        </row>
        <row r="125">
          <cell r="B125" t="str">
            <v>Primisulfuron</v>
          </cell>
          <cell r="C125">
            <v>1382.992</v>
          </cell>
          <cell r="D125">
            <v>3902.3440000000001</v>
          </cell>
        </row>
        <row r="126">
          <cell r="B126" t="str">
            <v>Dicamba</v>
          </cell>
          <cell r="C126">
            <v>10292.17</v>
          </cell>
          <cell r="D126">
            <v>7863.8050000000003</v>
          </cell>
        </row>
        <row r="127">
          <cell r="B127" t="str">
            <v>Diazinon</v>
          </cell>
          <cell r="C127">
            <v>2238.7829999999999</v>
          </cell>
          <cell r="D127">
            <v>0</v>
          </cell>
        </row>
        <row r="128">
          <cell r="B128" t="str">
            <v>Diquat</v>
          </cell>
          <cell r="C128">
            <v>14671.85</v>
          </cell>
          <cell r="D128">
            <v>16748.93</v>
          </cell>
        </row>
        <row r="129">
          <cell r="B129" t="str">
            <v>Propiconazole</v>
          </cell>
          <cell r="C129">
            <v>10021.84</v>
          </cell>
          <cell r="D129">
            <v>8752.0040000000008</v>
          </cell>
        </row>
        <row r="130">
          <cell r="B130" t="str">
            <v>Remaining</v>
          </cell>
          <cell r="C130">
            <v>35819.660000000003</v>
          </cell>
          <cell r="D130">
            <v>36143.300000000003</v>
          </cell>
        </row>
        <row r="133">
          <cell r="C133">
            <v>2003</v>
          </cell>
          <cell r="D133">
            <v>2008</v>
          </cell>
        </row>
        <row r="134">
          <cell r="B134" t="str">
            <v>Canada</v>
          </cell>
          <cell r="C134">
            <v>324037.09999999998</v>
          </cell>
          <cell r="D134">
            <v>359221</v>
          </cell>
        </row>
        <row r="152">
          <cell r="C152">
            <v>2003</v>
          </cell>
          <cell r="E152">
            <v>2008</v>
          </cell>
        </row>
        <row r="153">
          <cell r="C153" t="str">
            <v>Market Value</v>
          </cell>
          <cell r="D153" t="str">
            <v>Syngenta Sales</v>
          </cell>
          <cell r="E153" t="str">
            <v>Market Value</v>
          </cell>
          <cell r="F153" t="str">
            <v>Syngenta Sales</v>
          </cell>
        </row>
        <row r="154">
          <cell r="B154" t="str">
            <v>Canada</v>
          </cell>
          <cell r="C154">
            <v>1190214</v>
          </cell>
          <cell r="D154">
            <v>324037.09999999998</v>
          </cell>
          <cell r="E154">
            <v>1221579</v>
          </cell>
          <cell r="F154">
            <v>359221</v>
          </cell>
        </row>
        <row r="162">
          <cell r="C162">
            <v>2001</v>
          </cell>
          <cell r="D162">
            <v>2002</v>
          </cell>
          <cell r="E162">
            <v>2003</v>
          </cell>
          <cell r="F162">
            <v>2004</v>
          </cell>
          <cell r="G162">
            <v>2005</v>
          </cell>
          <cell r="H162">
            <v>2006</v>
          </cell>
          <cell r="I162">
            <v>2007</v>
          </cell>
          <cell r="J162">
            <v>2008</v>
          </cell>
        </row>
        <row r="163">
          <cell r="B163" t="str">
            <v>Cereals</v>
          </cell>
          <cell r="C163">
            <v>125761.1</v>
          </cell>
          <cell r="D163">
            <v>114226.2</v>
          </cell>
          <cell r="E163">
            <v>146611.79999999999</v>
          </cell>
          <cell r="F163">
            <v>150445.4</v>
          </cell>
          <cell r="G163">
            <v>149857.29999999999</v>
          </cell>
          <cell r="H163">
            <v>159184.79999999999</v>
          </cell>
          <cell r="I163">
            <v>163942.70000000001</v>
          </cell>
          <cell r="J163">
            <v>167863.6</v>
          </cell>
        </row>
        <row r="164">
          <cell r="B164" t="str">
            <v>Vegetables</v>
          </cell>
          <cell r="C164">
            <v>36788.26</v>
          </cell>
          <cell r="D164">
            <v>30883.41</v>
          </cell>
          <cell r="E164">
            <v>25860.36</v>
          </cell>
          <cell r="F164">
            <v>26443.94</v>
          </cell>
          <cell r="G164">
            <v>26706.18</v>
          </cell>
          <cell r="H164">
            <v>27559.77</v>
          </cell>
          <cell r="I164">
            <v>30367.82</v>
          </cell>
          <cell r="J164">
            <v>30974.82</v>
          </cell>
        </row>
        <row r="165">
          <cell r="B165" t="str">
            <v>Corn</v>
          </cell>
          <cell r="C165">
            <v>23844.3</v>
          </cell>
          <cell r="D165">
            <v>17693.400000000001</v>
          </cell>
          <cell r="E165">
            <v>18284.41</v>
          </cell>
          <cell r="F165">
            <v>22560.02</v>
          </cell>
          <cell r="G165">
            <v>26329.84</v>
          </cell>
          <cell r="H165">
            <v>28323.56</v>
          </cell>
          <cell r="I165">
            <v>29275.45</v>
          </cell>
          <cell r="J165">
            <v>30265.05</v>
          </cell>
        </row>
        <row r="166">
          <cell r="B166" t="str">
            <v>Potatoes</v>
          </cell>
          <cell r="C166">
            <v>23584.720000000001</v>
          </cell>
          <cell r="D166">
            <v>22220.94</v>
          </cell>
          <cell r="E166">
            <v>22700.01</v>
          </cell>
          <cell r="F166">
            <v>22882.31</v>
          </cell>
          <cell r="G166">
            <v>23043.83</v>
          </cell>
          <cell r="H166">
            <v>23011.64</v>
          </cell>
          <cell r="I166">
            <v>24481.96</v>
          </cell>
          <cell r="J166">
            <v>25014.76</v>
          </cell>
        </row>
        <row r="167">
          <cell r="B167" t="str">
            <v>Oil seed crops</v>
          </cell>
          <cell r="C167">
            <v>5259.1009999999997</v>
          </cell>
          <cell r="D167">
            <v>30047.42</v>
          </cell>
          <cell r="E167">
            <v>39740.730000000003</v>
          </cell>
          <cell r="F167">
            <v>38147.660000000003</v>
          </cell>
          <cell r="G167">
            <v>38844.480000000003</v>
          </cell>
          <cell r="H167">
            <v>39887.96</v>
          </cell>
          <cell r="I167">
            <v>40669.39</v>
          </cell>
          <cell r="J167">
            <v>41119.56</v>
          </cell>
        </row>
        <row r="168">
          <cell r="B168" t="str">
            <v>Remaining</v>
          </cell>
          <cell r="C168">
            <v>59555.79</v>
          </cell>
          <cell r="D168">
            <v>73206.52</v>
          </cell>
          <cell r="E168">
            <v>71045.899999999994</v>
          </cell>
          <cell r="F168">
            <v>65065.05</v>
          </cell>
          <cell r="G168">
            <v>64105.71</v>
          </cell>
          <cell r="H168">
            <v>62978.64</v>
          </cell>
          <cell r="I168">
            <v>64392.93</v>
          </cell>
          <cell r="J168">
            <v>63108.89</v>
          </cell>
        </row>
        <row r="171">
          <cell r="C171">
            <v>2003</v>
          </cell>
          <cell r="E171">
            <v>2008</v>
          </cell>
        </row>
        <row r="172">
          <cell r="C172" t="str">
            <v>Market Value</v>
          </cell>
          <cell r="D172" t="str">
            <v>Syngenta Sales</v>
          </cell>
          <cell r="E172" t="str">
            <v>Market Value</v>
          </cell>
          <cell r="F172" t="str">
            <v>Syngenta Sales</v>
          </cell>
        </row>
        <row r="173">
          <cell r="B173" t="str">
            <v>Cereals / SH</v>
          </cell>
          <cell r="C173">
            <v>374657.8</v>
          </cell>
          <cell r="D173">
            <v>114791.5</v>
          </cell>
          <cell r="E173">
            <v>345643.5</v>
          </cell>
          <cell r="F173">
            <v>123537.1</v>
          </cell>
        </row>
        <row r="174">
          <cell r="B174" t="str">
            <v>Oil seed crops / NSH</v>
          </cell>
          <cell r="C174">
            <v>66102.59</v>
          </cell>
          <cell r="D174">
            <v>4987.4780000000001</v>
          </cell>
          <cell r="E174">
            <v>74643.350000000006</v>
          </cell>
          <cell r="F174">
            <v>7339.9160000000002</v>
          </cell>
        </row>
        <row r="175">
          <cell r="B175" t="str">
            <v>Corn / SH</v>
          </cell>
          <cell r="C175">
            <v>64613.599999999999</v>
          </cell>
          <cell r="D175">
            <v>16947.39</v>
          </cell>
          <cell r="E175">
            <v>53749.16</v>
          </cell>
          <cell r="F175">
            <v>28187.47</v>
          </cell>
        </row>
        <row r="176">
          <cell r="B176" t="str">
            <v>Cereals / NSH</v>
          </cell>
          <cell r="C176">
            <v>61156.78</v>
          </cell>
          <cell r="D176">
            <v>9614.7960000000003</v>
          </cell>
          <cell r="E176">
            <v>69786.84</v>
          </cell>
          <cell r="F176">
            <v>12678.96</v>
          </cell>
        </row>
        <row r="177">
          <cell r="B177" t="str">
            <v>Vegetables / SH</v>
          </cell>
          <cell r="C177">
            <v>60555.79</v>
          </cell>
          <cell r="D177">
            <v>1747.136</v>
          </cell>
          <cell r="E177">
            <v>73454.44</v>
          </cell>
          <cell r="F177">
            <v>440.81799999999998</v>
          </cell>
        </row>
        <row r="178">
          <cell r="B178" t="str">
            <v>Home&amp;garden / PP</v>
          </cell>
          <cell r="C178">
            <v>60403.14</v>
          </cell>
          <cell r="D178">
            <v>1226.3420000000001</v>
          </cell>
          <cell r="E178">
            <v>46047.43</v>
          </cell>
          <cell r="F178">
            <v>290.2867</v>
          </cell>
        </row>
        <row r="179">
          <cell r="B179" t="str">
            <v>Cereals / PP</v>
          </cell>
          <cell r="C179">
            <v>41555.25</v>
          </cell>
          <cell r="D179">
            <v>10803.41</v>
          </cell>
          <cell r="E179">
            <v>47300.639999999999</v>
          </cell>
          <cell r="F179">
            <v>24042.55</v>
          </cell>
        </row>
        <row r="180">
          <cell r="B180" t="str">
            <v>Vegetables / NSH</v>
          </cell>
          <cell r="C180">
            <v>38540.28</v>
          </cell>
          <cell r="D180">
            <v>14967.67</v>
          </cell>
          <cell r="E180">
            <v>37993.18</v>
          </cell>
          <cell r="F180">
            <v>16747.330000000002</v>
          </cell>
        </row>
        <row r="181">
          <cell r="B181" t="str">
            <v>Oil seed crops / F</v>
          </cell>
          <cell r="C181">
            <v>36780.080000000002</v>
          </cell>
          <cell r="D181">
            <v>0</v>
          </cell>
          <cell r="E181">
            <v>36780.080000000002</v>
          </cell>
          <cell r="F181">
            <v>0</v>
          </cell>
        </row>
        <row r="182">
          <cell r="B182" t="str">
            <v>Oil seed crops / PP</v>
          </cell>
          <cell r="C182">
            <v>34262.300000000003</v>
          </cell>
          <cell r="D182">
            <v>30891.13</v>
          </cell>
          <cell r="E182">
            <v>59527.18</v>
          </cell>
          <cell r="F182">
            <v>32462.11</v>
          </cell>
        </row>
        <row r="183">
          <cell r="B183" t="str">
            <v>Potatoes / F</v>
          </cell>
          <cell r="C183">
            <v>26361.5</v>
          </cell>
          <cell r="D183">
            <v>13958.99</v>
          </cell>
          <cell r="E183">
            <v>29037.88</v>
          </cell>
          <cell r="F183">
            <v>13180.05</v>
          </cell>
        </row>
        <row r="184">
          <cell r="B184" t="str">
            <v>Oil seed crops / SH</v>
          </cell>
          <cell r="C184">
            <v>24524.44</v>
          </cell>
          <cell r="D184">
            <v>0</v>
          </cell>
          <cell r="E184">
            <v>28922.37</v>
          </cell>
          <cell r="F184">
            <v>0</v>
          </cell>
        </row>
        <row r="185">
          <cell r="B185" t="str">
            <v>Cereals / F</v>
          </cell>
          <cell r="C185">
            <v>20687.52</v>
          </cell>
          <cell r="D185">
            <v>9953.7579999999998</v>
          </cell>
          <cell r="E185">
            <v>24700.47</v>
          </cell>
          <cell r="F185">
            <v>7185.9480000000003</v>
          </cell>
        </row>
        <row r="186">
          <cell r="B186" t="str">
            <v>Potatoes / I</v>
          </cell>
          <cell r="C186">
            <v>19573.11</v>
          </cell>
          <cell r="D186">
            <v>419.33479999999997</v>
          </cell>
          <cell r="E186">
            <v>20380.900000000001</v>
          </cell>
          <cell r="F186">
            <v>1871.818</v>
          </cell>
        </row>
        <row r="187">
          <cell r="B187" t="str">
            <v>Potatoes / SH</v>
          </cell>
          <cell r="C187">
            <v>12036.46</v>
          </cell>
          <cell r="D187">
            <v>252.60659999999999</v>
          </cell>
          <cell r="E187">
            <v>12691.08</v>
          </cell>
          <cell r="F187">
            <v>173.7431</v>
          </cell>
        </row>
        <row r="188">
          <cell r="B188" t="str">
            <v>Remaining</v>
          </cell>
          <cell r="C188">
            <v>248403.4</v>
          </cell>
          <cell r="D188">
            <v>93681.62</v>
          </cell>
          <cell r="E188">
            <v>260920.8</v>
          </cell>
          <cell r="F188">
            <v>90208.56</v>
          </cell>
        </row>
        <row r="191">
          <cell r="C191">
            <v>2003</v>
          </cell>
          <cell r="D191">
            <v>2008</v>
          </cell>
        </row>
        <row r="192">
          <cell r="B192" t="str">
            <v>Cereals / SH</v>
          </cell>
          <cell r="C192">
            <v>114791.5</v>
          </cell>
          <cell r="D192">
            <v>123537.1</v>
          </cell>
        </row>
        <row r="193">
          <cell r="B193" t="str">
            <v>Oil seed crops / PP</v>
          </cell>
          <cell r="C193">
            <v>30891.13</v>
          </cell>
          <cell r="D193">
            <v>32462.11</v>
          </cell>
        </row>
        <row r="194">
          <cell r="B194" t="str">
            <v>Corn / SH</v>
          </cell>
          <cell r="C194">
            <v>16947.39</v>
          </cell>
          <cell r="D194">
            <v>28187.47</v>
          </cell>
        </row>
        <row r="195">
          <cell r="B195" t="str">
            <v>Vegetables / NSH</v>
          </cell>
          <cell r="C195">
            <v>14967.67</v>
          </cell>
          <cell r="D195">
            <v>16747.330000000002</v>
          </cell>
        </row>
        <row r="196">
          <cell r="B196" t="str">
            <v>Potatoes / F</v>
          </cell>
          <cell r="C196">
            <v>13958.99</v>
          </cell>
          <cell r="D196">
            <v>13180.05</v>
          </cell>
        </row>
        <row r="197">
          <cell r="B197" t="str">
            <v>Cereals / PP</v>
          </cell>
          <cell r="C197">
            <v>10803.41</v>
          </cell>
          <cell r="D197">
            <v>24042.55</v>
          </cell>
        </row>
        <row r="198">
          <cell r="B198" t="str">
            <v>Remaining</v>
          </cell>
          <cell r="C198">
            <v>121883.1</v>
          </cell>
          <cell r="D198">
            <v>120190</v>
          </cell>
        </row>
        <row r="201">
          <cell r="C201">
            <v>2003</v>
          </cell>
          <cell r="E201">
            <v>2008</v>
          </cell>
        </row>
        <row r="202">
          <cell r="C202" t="str">
            <v>Market Value</v>
          </cell>
          <cell r="D202" t="str">
            <v>Syngenta Sales</v>
          </cell>
          <cell r="E202" t="str">
            <v>Market Value</v>
          </cell>
          <cell r="F202" t="str">
            <v>Syngenta Sales</v>
          </cell>
        </row>
        <row r="203">
          <cell r="B203" t="str">
            <v>Cereals</v>
          </cell>
          <cell r="C203">
            <v>506176.7</v>
          </cell>
          <cell r="D203">
            <v>146611.79999999999</v>
          </cell>
          <cell r="E203">
            <v>490413.6</v>
          </cell>
          <cell r="F203">
            <v>167863.6</v>
          </cell>
        </row>
        <row r="204">
          <cell r="B204" t="str">
            <v>Oil seed crops</v>
          </cell>
          <cell r="C204">
            <v>172216.4</v>
          </cell>
          <cell r="D204">
            <v>39740.730000000003</v>
          </cell>
          <cell r="E204">
            <v>203130.5</v>
          </cell>
          <cell r="F204">
            <v>41119.56</v>
          </cell>
        </row>
        <row r="205">
          <cell r="B205" t="str">
            <v>Vegetables</v>
          </cell>
          <cell r="C205">
            <v>123039.3</v>
          </cell>
          <cell r="D205">
            <v>25860.36</v>
          </cell>
          <cell r="E205">
            <v>147682.5</v>
          </cell>
          <cell r="F205">
            <v>30974.82</v>
          </cell>
        </row>
        <row r="206">
          <cell r="B206" t="str">
            <v>Potatoes</v>
          </cell>
          <cell r="C206">
            <v>69682.41</v>
          </cell>
          <cell r="D206">
            <v>22700.01</v>
          </cell>
          <cell r="E206">
            <v>76778.45</v>
          </cell>
          <cell r="F206">
            <v>25014.76</v>
          </cell>
        </row>
        <row r="207">
          <cell r="B207" t="str">
            <v>Corn</v>
          </cell>
          <cell r="C207">
            <v>75714.429999999993</v>
          </cell>
          <cell r="D207">
            <v>18284.41</v>
          </cell>
          <cell r="E207">
            <v>68697.13</v>
          </cell>
          <cell r="F207">
            <v>30265.05</v>
          </cell>
        </row>
        <row r="208">
          <cell r="B208" t="str">
            <v>Remaining</v>
          </cell>
          <cell r="C208">
            <v>243384.7</v>
          </cell>
          <cell r="D208">
            <v>71045.899999999994</v>
          </cell>
          <cell r="E208">
            <v>234877.1</v>
          </cell>
          <cell r="F208">
            <v>63108.89</v>
          </cell>
        </row>
        <row r="211">
          <cell r="C211">
            <v>2001</v>
          </cell>
          <cell r="D211">
            <v>2002</v>
          </cell>
          <cell r="E211">
            <v>2003</v>
          </cell>
          <cell r="F211">
            <v>2004</v>
          </cell>
          <cell r="G211">
            <v>2005</v>
          </cell>
          <cell r="H211">
            <v>2006</v>
          </cell>
          <cell r="I211">
            <v>2007</v>
          </cell>
          <cell r="J211">
            <v>2008</v>
          </cell>
        </row>
        <row r="212">
          <cell r="B212" t="str">
            <v>Blockbuster</v>
          </cell>
          <cell r="C212">
            <v>128948.9</v>
          </cell>
          <cell r="D212">
            <v>146682.6</v>
          </cell>
          <cell r="E212">
            <v>155063.79999999999</v>
          </cell>
          <cell r="F212">
            <v>141962.29999999999</v>
          </cell>
          <cell r="G212">
            <v>146145.5</v>
          </cell>
          <cell r="H212">
            <v>153108.1</v>
          </cell>
          <cell r="I212">
            <v>158948.6</v>
          </cell>
          <cell r="J212">
            <v>162025.29999999999</v>
          </cell>
        </row>
        <row r="213">
          <cell r="B213" t="str">
            <v>Core</v>
          </cell>
          <cell r="C213">
            <v>112232.2</v>
          </cell>
          <cell r="D213">
            <v>96870.11</v>
          </cell>
          <cell r="E213">
            <v>98123.82</v>
          </cell>
          <cell r="F213">
            <v>103835.3</v>
          </cell>
          <cell r="G213">
            <v>104026.4</v>
          </cell>
          <cell r="H213">
            <v>92987.93</v>
          </cell>
          <cell r="I213">
            <v>86662.76</v>
          </cell>
          <cell r="J213">
            <v>68333.320000000007</v>
          </cell>
        </row>
        <row r="214">
          <cell r="B214" t="str">
            <v>Growth</v>
          </cell>
          <cell r="C214">
            <v>49348.33</v>
          </cell>
          <cell r="D214">
            <v>46077.9</v>
          </cell>
          <cell r="E214">
            <v>60901.04</v>
          </cell>
          <cell r="F214">
            <v>70178.55</v>
          </cell>
          <cell r="G214">
            <v>69103.05</v>
          </cell>
          <cell r="H214">
            <v>85107.38</v>
          </cell>
          <cell r="I214">
            <v>98611.66</v>
          </cell>
          <cell r="J214">
            <v>119397.9</v>
          </cell>
        </row>
        <row r="215">
          <cell r="B215" t="str">
            <v>Supplementary</v>
          </cell>
          <cell r="C215">
            <v>8880.4750000000004</v>
          </cell>
          <cell r="D215">
            <v>10060.959999999999</v>
          </cell>
          <cell r="E215">
            <v>6286.799</v>
          </cell>
          <cell r="F215">
            <v>9467.1949999999997</v>
          </cell>
          <cell r="G215">
            <v>9646.375</v>
          </cell>
          <cell r="H215">
            <v>9307.5519999999997</v>
          </cell>
          <cell r="I215">
            <v>8995.6610000000001</v>
          </cell>
          <cell r="J215">
            <v>8958.1470000000008</v>
          </cell>
        </row>
        <row r="216">
          <cell r="B216" t="str">
            <v>Phase-out</v>
          </cell>
          <cell r="C216">
            <v>3644.9029999999998</v>
          </cell>
          <cell r="D216">
            <v>3352.19</v>
          </cell>
          <cell r="E216">
            <v>3029.9229999999998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</row>
        <row r="217">
          <cell r="B217" t="str">
            <v>Others</v>
          </cell>
          <cell r="C217">
            <v>634.04880000000003</v>
          </cell>
          <cell r="D217">
            <v>583.63199999999995</v>
          </cell>
          <cell r="E217">
            <v>631.67729999999995</v>
          </cell>
          <cell r="F217">
            <v>477</v>
          </cell>
          <cell r="G217">
            <v>484.2</v>
          </cell>
          <cell r="H217">
            <v>491.4</v>
          </cell>
          <cell r="I217">
            <v>498.6</v>
          </cell>
          <cell r="J217">
            <v>506.4</v>
          </cell>
        </row>
        <row r="220">
          <cell r="C220">
            <v>2003</v>
          </cell>
          <cell r="E220">
            <v>2008</v>
          </cell>
        </row>
        <row r="221">
          <cell r="C221" t="str">
            <v># A.I.'s</v>
          </cell>
          <cell r="D221" t="str">
            <v># Formulations</v>
          </cell>
          <cell r="E221" t="str">
            <v># A.I.'s</v>
          </cell>
          <cell r="F221" t="str">
            <v># Formulations</v>
          </cell>
        </row>
        <row r="222">
          <cell r="B222" t="str">
            <v>1st Cut 2003</v>
          </cell>
          <cell r="C222">
            <v>37</v>
          </cell>
          <cell r="D222">
            <v>69</v>
          </cell>
          <cell r="E222">
            <v>33</v>
          </cell>
          <cell r="F222">
            <v>57</v>
          </cell>
        </row>
        <row r="225">
          <cell r="C225">
            <v>2003</v>
          </cell>
          <cell r="D225">
            <v>2008</v>
          </cell>
        </row>
        <row r="226">
          <cell r="B226" t="str">
            <v>Clodinafop-propargyl</v>
          </cell>
          <cell r="C226">
            <v>86711.7</v>
          </cell>
          <cell r="D226">
            <v>74237.61</v>
          </cell>
        </row>
        <row r="227">
          <cell r="B227" t="str">
            <v>Tralkoxydim</v>
          </cell>
          <cell r="C227">
            <v>43023.91</v>
          </cell>
          <cell r="D227">
            <v>14385.7</v>
          </cell>
        </row>
        <row r="228">
          <cell r="B228" t="str">
            <v>Thiamethoxam</v>
          </cell>
          <cell r="C228">
            <v>30296.86</v>
          </cell>
          <cell r="D228">
            <v>44098.91</v>
          </cell>
        </row>
        <row r="229">
          <cell r="B229" t="str">
            <v>Glyphosate</v>
          </cell>
          <cell r="C229">
            <v>29512.75</v>
          </cell>
          <cell r="D229">
            <v>38704.550000000003</v>
          </cell>
        </row>
        <row r="230">
          <cell r="B230" t="str">
            <v>S-Metolachlor</v>
          </cell>
          <cell r="C230">
            <v>21152.080000000002</v>
          </cell>
          <cell r="D230">
            <v>17228.5</v>
          </cell>
        </row>
        <row r="231">
          <cell r="B231" t="str">
            <v>Diquat</v>
          </cell>
          <cell r="C231">
            <v>14671.85</v>
          </cell>
          <cell r="D231">
            <v>16748.93</v>
          </cell>
        </row>
        <row r="232">
          <cell r="B232" t="str">
            <v>Lambda-cyhalothrin</v>
          </cell>
          <cell r="C232">
            <v>12490.8</v>
          </cell>
          <cell r="D232">
            <v>5180.3829999999998</v>
          </cell>
        </row>
        <row r="233">
          <cell r="B233" t="str">
            <v>Chlorothalonil</v>
          </cell>
          <cell r="C233">
            <v>11538.99</v>
          </cell>
          <cell r="D233">
            <v>12354.13</v>
          </cell>
        </row>
        <row r="234">
          <cell r="B234" t="str">
            <v>Difenoconazole</v>
          </cell>
          <cell r="C234">
            <v>11204.78</v>
          </cell>
          <cell r="D234">
            <v>14232.49</v>
          </cell>
        </row>
        <row r="235">
          <cell r="B235" t="str">
            <v>Dicamba</v>
          </cell>
          <cell r="C235">
            <v>10292.17</v>
          </cell>
          <cell r="D235">
            <v>7863.8050000000003</v>
          </cell>
        </row>
        <row r="236">
          <cell r="B236" t="str">
            <v>Propiconazole</v>
          </cell>
          <cell r="C236">
            <v>10021.84</v>
          </cell>
          <cell r="D236">
            <v>8752.0040000000008</v>
          </cell>
        </row>
        <row r="237">
          <cell r="B237" t="str">
            <v>Mefenoxam</v>
          </cell>
          <cell r="C237">
            <v>8425.3960000000006</v>
          </cell>
          <cell r="D237">
            <v>16115.65</v>
          </cell>
        </row>
        <row r="238">
          <cell r="B238" t="str">
            <v>Fludioxonil</v>
          </cell>
          <cell r="C238">
            <v>5646.2269999999999</v>
          </cell>
          <cell r="D238">
            <v>6537.2439999999997</v>
          </cell>
        </row>
        <row r="239">
          <cell r="B239" t="str">
            <v>Fluazifop-P</v>
          </cell>
          <cell r="C239">
            <v>4349.74</v>
          </cell>
          <cell r="D239">
            <v>0</v>
          </cell>
        </row>
        <row r="240">
          <cell r="B240" t="str">
            <v>Atrazine</v>
          </cell>
          <cell r="C240">
            <v>3474.0189999999998</v>
          </cell>
          <cell r="D240">
            <v>2308.8339999999998</v>
          </cell>
        </row>
        <row r="241">
          <cell r="B241" t="str">
            <v>Remaining</v>
          </cell>
          <cell r="C241">
            <v>21223.98</v>
          </cell>
          <cell r="D241">
            <v>25589.05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Log"/>
      <sheetName val="Datasheet"/>
      <sheetName val="Set-up"/>
      <sheetName val="Syngenta IS Actual Lnk"/>
      <sheetName val="Syngenta IS Budget Lnk"/>
      <sheetName val="Crop Protection IS Actual Lnk"/>
      <sheetName val="Crop Protection IS Budget Lnk"/>
      <sheetName val="Seeds IS Actual Lnk"/>
      <sheetName val="Seeds IS Budget Lnk"/>
      <sheetName val="Corp IS Actual Lnk"/>
      <sheetName val="Corp IS Budget Lnk"/>
      <sheetName val="Syngenta Div Var Act (Lnk)"/>
      <sheetName val="Syngenta Div Var Bud (Lnk)"/>
      <sheetName val="Syngenta Div summ Act (Lnk)"/>
      <sheetName val="Syngenta Div summ Bud (Lnk)"/>
      <sheetName val="CP Div summ Var Actual (Lnk)"/>
      <sheetName val="CP Div summ Var Budget (Lnk)"/>
      <sheetName val="CP Div summ Actual Lnk"/>
      <sheetName val="CP Div summ Budget Lnk"/>
      <sheetName val="CP Div summ Regions Actual Lnk"/>
      <sheetName val="CP Div summ Regions Budget Lnk"/>
      <sheetName val="CP Expenses Actual Lnk"/>
      <sheetName val="CP Expenses Budget Lnk"/>
      <sheetName val="Syngenta BS Actual Lnk"/>
      <sheetName val="Syngenta BS Budget Lnk"/>
      <sheetName val="Syngenta CF Actual Lnk"/>
      <sheetName val="BS Syngenta Act Lnk"/>
      <sheetName val="BS Syngenta Bud Lnk"/>
      <sheetName val="CFlow Ytd Actual Lnk"/>
      <sheetName val="CFlow Ytd Div Actual Lnk"/>
      <sheetName val="Syngenta IC Actual Lnk"/>
      <sheetName val="WC Actual Lnk"/>
      <sheetName val="WC Budget Lnk"/>
      <sheetName val="CO&amp;GS Summary Act Lnk"/>
      <sheetName val="CO&amp;GS Summary Bud Lnk"/>
      <sheetName val="COGS Fixed costs Act Lnk"/>
      <sheetName val="COGS Fixed costs Bud Lnk"/>
      <sheetName val="COGS Variable Lnk"/>
      <sheetName val="JA's CP IS Actual ....."/>
      <sheetName val="JA's CP IS Budget ....."/>
      <sheetName val="Syn Territorial Sales Act Lnk"/>
      <sheetName val="Syn Territorial Sales Bud Lnk"/>
      <sheetName val="CP Territorial Sales Act Lnk"/>
      <sheetName val="CP Territorial Sales Bud Lnk"/>
      <sheetName val="Seeds Territorial Sales Act Lnk"/>
      <sheetName val="Seeds Territorial Sales Bud Lnk"/>
      <sheetName val="Product Sales Actual Lnk"/>
      <sheetName val="Product Sales Budget Lnk"/>
      <sheetName val="Auto Macros"/>
      <sheetName val="Navigation Macros"/>
      <sheetName val="Print Macros"/>
      <sheetName val="Set-up Macros"/>
      <sheetName val="Jan 2001 IS"/>
    </sheetNames>
    <sheetDataSet>
      <sheetData sheetId="0"/>
      <sheetData sheetId="1"/>
      <sheetData sheetId="2" refreshError="1">
        <row r="14">
          <cell r="D14" t="str">
            <v>January</v>
          </cell>
        </row>
        <row r="27">
          <cell r="D27">
            <v>2001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Details"/>
      <sheetName val="DataSheet"/>
      <sheetName val="Control Sheet"/>
      <sheetName val="MenuandButtonControl"/>
      <sheetName val="DataValidation"/>
      <sheetName val="CloseSub"/>
      <sheetName val="OutputModule"/>
      <sheetName val="DialogControl"/>
      <sheetName val="AutoCorrections"/>
      <sheetName val="DisplayLists"/>
      <sheetName val="dlgHeader"/>
      <sheetName val="dlgDisplayLists"/>
    </sheetNames>
    <sheetDataSet>
      <sheetData sheetId="0"/>
      <sheetData sheetId="1"/>
      <sheetData sheetId="2" refreshError="1">
        <row r="2">
          <cell r="AJ2" t="str">
            <v>Version 1.0.1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C1:S348"/>
  <sheetViews>
    <sheetView tabSelected="1" topLeftCell="B1" zoomScale="110" zoomScaleNormal="110" workbookViewId="0">
      <pane ySplit="15" topLeftCell="A16" activePane="bottomLeft" state="frozen"/>
      <selection pane="bottomLeft" activeCell="D26" sqref="D26"/>
    </sheetView>
  </sheetViews>
  <sheetFormatPr defaultColWidth="8.85546875" defaultRowHeight="12.75"/>
  <cols>
    <col min="1" max="1" width="3.28515625" style="10" customWidth="1"/>
    <col min="2" max="2" width="4.7109375" style="10" customWidth="1"/>
    <col min="3" max="3" width="37" style="7" customWidth="1"/>
    <col min="4" max="5" width="12.5703125" style="8" customWidth="1"/>
    <col min="6" max="6" width="12.5703125" style="7" customWidth="1"/>
    <col min="7" max="7" width="13.5703125" style="9" customWidth="1"/>
    <col min="8" max="8" width="4.28515625" style="10" customWidth="1"/>
    <col min="9" max="9" width="8.85546875" style="10"/>
    <col min="10" max="10" width="9.140625" style="10" bestFit="1" customWidth="1"/>
    <col min="11" max="16384" width="8.85546875" style="10"/>
  </cols>
  <sheetData>
    <row r="1" spans="3:10" ht="79.900000000000006" customHeight="1">
      <c r="I1" s="11" t="s">
        <v>88</v>
      </c>
    </row>
    <row r="2" spans="3:10" ht="3.6" customHeight="1">
      <c r="C2" s="12"/>
      <c r="D2" s="13"/>
      <c r="F2" s="12"/>
      <c r="G2" s="14"/>
    </row>
    <row r="3" spans="3:10">
      <c r="C3" s="15" t="s">
        <v>17</v>
      </c>
      <c r="D3" s="13"/>
      <c r="F3" s="12"/>
      <c r="G3" s="14"/>
    </row>
    <row r="4" spans="3:10" ht="3.6" customHeight="1">
      <c r="C4" s="12"/>
      <c r="D4" s="13"/>
      <c r="F4" s="12"/>
      <c r="G4" s="14"/>
    </row>
    <row r="5" spans="3:10">
      <c r="C5" s="5"/>
      <c r="D5" s="6"/>
      <c r="F5" s="17" t="s">
        <v>10</v>
      </c>
      <c r="G5" s="18">
        <f>SUMPRODUCT(D17:D109,F17:F109)</f>
        <v>0</v>
      </c>
    </row>
    <row r="6" spans="3:10" ht="3.6" customHeight="1">
      <c r="C6" s="12"/>
      <c r="D6" s="13"/>
      <c r="F6" s="12"/>
      <c r="G6" s="14"/>
    </row>
    <row r="7" spans="3:10">
      <c r="C7" s="15" t="s">
        <v>18</v>
      </c>
      <c r="D7" s="13"/>
      <c r="F7" s="12"/>
      <c r="G7" s="14"/>
    </row>
    <row r="8" spans="3:10" ht="3.6" customHeight="1">
      <c r="C8" s="12"/>
      <c r="D8" s="13"/>
      <c r="F8" s="12"/>
      <c r="G8" s="14"/>
    </row>
    <row r="9" spans="3:10">
      <c r="C9" s="5"/>
      <c r="D9" s="6"/>
      <c r="F9" s="17" t="s">
        <v>11</v>
      </c>
      <c r="G9" s="19">
        <f>VLOOKUP(PointCell,E113:F344,2,TRUE)</f>
        <v>0</v>
      </c>
    </row>
    <row r="10" spans="3:10">
      <c r="C10" s="16"/>
      <c r="D10" s="20"/>
      <c r="F10" s="12"/>
      <c r="G10" s="14"/>
      <c r="J10" s="21"/>
    </row>
    <row r="11" spans="3:10">
      <c r="C11" s="16"/>
      <c r="D11" s="20"/>
      <c r="F11" s="22" t="str">
        <f ca="1">IF(PointCell&lt;MAX(PointCell,E114:E344,0),"&gt; "&amp;TEXT(OFFSET(F114,MATCH(RewardCell,F114:F344,0),-1),"#,##0")&amp;" points = "&amp;TEXT(OFFSET(F114,MATCH(RewardCell,F114:F344,0),0),"[$$-1009]#,##0"),"")</f>
        <v>&gt; 2,500 points = $200</v>
      </c>
      <c r="G11" s="23"/>
      <c r="J11" s="24"/>
    </row>
    <row r="12" spans="3:10" ht="3.6" customHeight="1">
      <c r="C12" s="12"/>
      <c r="D12" s="13"/>
      <c r="F12" s="12"/>
      <c r="G12" s="14"/>
    </row>
    <row r="13" spans="3:10" ht="5.45" customHeight="1"/>
    <row r="14" spans="3:10" s="28" customFormat="1" ht="23.45" customHeight="1">
      <c r="C14" s="25" t="s">
        <v>0</v>
      </c>
      <c r="D14" s="26" t="s">
        <v>12</v>
      </c>
      <c r="E14" s="26" t="s">
        <v>1</v>
      </c>
      <c r="F14" s="26" t="s">
        <v>2</v>
      </c>
      <c r="G14" s="27" t="s">
        <v>10</v>
      </c>
    </row>
    <row r="15" spans="3:10" ht="3" customHeight="1">
      <c r="G15" s="29"/>
    </row>
    <row r="16" spans="3:10" ht="3.6" customHeight="1">
      <c r="C16" s="12"/>
      <c r="D16" s="13"/>
      <c r="E16" s="13"/>
      <c r="F16" s="12"/>
      <c r="G16" s="18"/>
    </row>
    <row r="17" spans="3:19">
      <c r="C17" s="30" t="s">
        <v>3</v>
      </c>
      <c r="D17" s="13"/>
      <c r="E17" s="13"/>
      <c r="F17" s="13"/>
      <c r="G17" s="18"/>
    </row>
    <row r="18" spans="3:19" ht="14.25">
      <c r="C18" s="31" t="s">
        <v>26</v>
      </c>
      <c r="D18" s="1"/>
      <c r="E18" s="32" t="s">
        <v>14</v>
      </c>
      <c r="F18" s="32">
        <v>3</v>
      </c>
      <c r="G18" s="33">
        <f t="shared" ref="G18:G31" si="0">D18*F18</f>
        <v>0</v>
      </c>
    </row>
    <row r="19" spans="3:19">
      <c r="C19" s="31" t="s">
        <v>73</v>
      </c>
      <c r="D19" s="1"/>
      <c r="E19" s="32" t="s">
        <v>14</v>
      </c>
      <c r="F19" s="32">
        <v>7</v>
      </c>
      <c r="G19" s="33">
        <f>D19*F19</f>
        <v>0</v>
      </c>
    </row>
    <row r="20" spans="3:19">
      <c r="C20" s="31" t="s">
        <v>74</v>
      </c>
      <c r="D20" s="1"/>
      <c r="E20" s="32" t="s">
        <v>14</v>
      </c>
      <c r="F20" s="32">
        <v>7</v>
      </c>
      <c r="G20" s="33"/>
    </row>
    <row r="21" spans="3:19">
      <c r="C21" s="31" t="s">
        <v>64</v>
      </c>
      <c r="D21" s="1"/>
      <c r="E21" s="32" t="s">
        <v>14</v>
      </c>
      <c r="F21" s="32">
        <v>9</v>
      </c>
      <c r="G21" s="33">
        <f>D21*F21</f>
        <v>0</v>
      </c>
    </row>
    <row r="22" spans="3:19" ht="14.25">
      <c r="C22" s="31" t="s">
        <v>19</v>
      </c>
      <c r="D22" s="2"/>
      <c r="E22" s="34" t="s">
        <v>14</v>
      </c>
      <c r="F22" s="34">
        <v>7</v>
      </c>
      <c r="G22" s="33">
        <f t="shared" si="0"/>
        <v>0</v>
      </c>
    </row>
    <row r="23" spans="3:19" ht="14.25">
      <c r="C23" s="31" t="s">
        <v>20</v>
      </c>
      <c r="D23" s="2"/>
      <c r="E23" s="34" t="s">
        <v>13</v>
      </c>
      <c r="F23" s="34">
        <v>370</v>
      </c>
      <c r="G23" s="33">
        <f t="shared" si="0"/>
        <v>0</v>
      </c>
    </row>
    <row r="24" spans="3:19" ht="14.25">
      <c r="C24" s="31" t="s">
        <v>21</v>
      </c>
      <c r="D24" s="2"/>
      <c r="E24" s="34" t="s">
        <v>14</v>
      </c>
      <c r="F24" s="34">
        <v>15</v>
      </c>
      <c r="G24" s="33">
        <f t="shared" si="0"/>
        <v>0</v>
      </c>
    </row>
    <row r="25" spans="3:19" ht="14.25">
      <c r="C25" s="31" t="s">
        <v>65</v>
      </c>
      <c r="D25" s="2"/>
      <c r="E25" s="34" t="s">
        <v>13</v>
      </c>
      <c r="F25" s="34">
        <v>130</v>
      </c>
      <c r="G25" s="33">
        <f t="shared" si="0"/>
        <v>0</v>
      </c>
    </row>
    <row r="26" spans="3:19" ht="14.25">
      <c r="C26" s="31" t="s">
        <v>22</v>
      </c>
      <c r="D26" s="2"/>
      <c r="E26" s="34" t="s">
        <v>14</v>
      </c>
      <c r="F26" s="34">
        <v>6</v>
      </c>
      <c r="G26" s="33">
        <f t="shared" si="0"/>
        <v>0</v>
      </c>
    </row>
    <row r="27" spans="3:19" ht="14.25">
      <c r="C27" s="31" t="s">
        <v>23</v>
      </c>
      <c r="D27" s="2"/>
      <c r="E27" s="34" t="s">
        <v>14</v>
      </c>
      <c r="F27" s="34">
        <v>5</v>
      </c>
      <c r="G27" s="33">
        <f t="shared" si="0"/>
        <v>0</v>
      </c>
    </row>
    <row r="28" spans="3:19" ht="14.25">
      <c r="C28" s="31" t="s">
        <v>24</v>
      </c>
      <c r="D28" s="2"/>
      <c r="E28" s="34" t="s">
        <v>13</v>
      </c>
      <c r="F28" s="34">
        <v>320</v>
      </c>
      <c r="G28" s="33">
        <f t="shared" si="0"/>
        <v>0</v>
      </c>
      <c r="O28" s="35"/>
      <c r="P28" s="35"/>
      <c r="Q28" s="35"/>
      <c r="R28" s="35"/>
      <c r="S28" s="36"/>
    </row>
    <row r="29" spans="3:19">
      <c r="C29" s="31" t="s">
        <v>85</v>
      </c>
      <c r="D29" s="3"/>
      <c r="E29" s="37" t="s">
        <v>14</v>
      </c>
      <c r="F29" s="37">
        <v>4</v>
      </c>
      <c r="G29" s="33">
        <f t="shared" si="0"/>
        <v>0</v>
      </c>
      <c r="O29" s="35"/>
      <c r="P29" s="35"/>
      <c r="Q29" s="35"/>
      <c r="R29" s="35"/>
      <c r="S29" s="36"/>
    </row>
    <row r="30" spans="3:19">
      <c r="C30" s="31" t="s">
        <v>68</v>
      </c>
      <c r="D30" s="3"/>
      <c r="E30" s="37" t="s">
        <v>13</v>
      </c>
      <c r="F30" s="37">
        <v>175</v>
      </c>
      <c r="G30" s="33">
        <f t="shared" si="0"/>
        <v>0</v>
      </c>
      <c r="O30" s="35"/>
      <c r="P30" s="35"/>
      <c r="Q30" s="35"/>
      <c r="R30" s="35"/>
      <c r="S30" s="36"/>
    </row>
    <row r="31" spans="3:19" ht="14.25">
      <c r="C31" s="31" t="s">
        <v>25</v>
      </c>
      <c r="D31" s="3"/>
      <c r="E31" s="37" t="s">
        <v>13</v>
      </c>
      <c r="F31" s="37">
        <v>215</v>
      </c>
      <c r="G31" s="33">
        <f t="shared" si="0"/>
        <v>0</v>
      </c>
      <c r="O31" s="35"/>
      <c r="P31" s="35"/>
      <c r="Q31" s="35"/>
      <c r="R31" s="35"/>
      <c r="S31" s="36"/>
    </row>
    <row r="32" spans="3:19" ht="3.6" customHeight="1">
      <c r="C32" s="12"/>
      <c r="D32" s="13">
        <v>1</v>
      </c>
      <c r="E32" s="13"/>
      <c r="F32" s="13"/>
      <c r="G32" s="18"/>
      <c r="O32" s="35"/>
      <c r="P32" s="35"/>
      <c r="Q32" s="35"/>
      <c r="R32" s="35"/>
      <c r="S32" s="36"/>
    </row>
    <row r="33" spans="3:19" ht="3.6" customHeight="1">
      <c r="C33" s="12"/>
      <c r="D33" s="13"/>
      <c r="E33" s="13"/>
      <c r="F33" s="13"/>
      <c r="G33" s="18"/>
      <c r="O33" s="35"/>
      <c r="P33" s="35"/>
      <c r="Q33" s="35"/>
      <c r="R33" s="35"/>
      <c r="S33" s="36"/>
    </row>
    <row r="34" spans="3:19" ht="5.45" customHeight="1">
      <c r="G34" s="29"/>
    </row>
    <row r="35" spans="3:19" ht="3.6" customHeight="1">
      <c r="C35" s="12"/>
      <c r="D35" s="13"/>
      <c r="E35" s="13"/>
      <c r="F35" s="12"/>
      <c r="G35" s="18"/>
    </row>
    <row r="36" spans="3:19">
      <c r="C36" s="30" t="s">
        <v>86</v>
      </c>
      <c r="D36" s="13"/>
      <c r="E36" s="13"/>
      <c r="F36" s="13"/>
      <c r="G36" s="18"/>
    </row>
    <row r="37" spans="3:19" hidden="1">
      <c r="C37" s="38" t="s">
        <v>6</v>
      </c>
      <c r="D37" s="32"/>
      <c r="E37" s="32" t="s">
        <v>4</v>
      </c>
      <c r="F37" s="32">
        <v>10</v>
      </c>
      <c r="G37" s="33">
        <f>D37*F37</f>
        <v>0</v>
      </c>
    </row>
    <row r="38" spans="3:19">
      <c r="C38" s="39" t="s">
        <v>87</v>
      </c>
      <c r="D38" s="1"/>
      <c r="E38" s="32" t="s">
        <v>13</v>
      </c>
      <c r="F38" s="32">
        <v>150</v>
      </c>
      <c r="G38" s="33">
        <f>D38*F38</f>
        <v>0</v>
      </c>
    </row>
    <row r="39" spans="3:19" ht="3.6" customHeight="1">
      <c r="C39" s="12"/>
      <c r="D39" s="13"/>
      <c r="E39" s="13"/>
      <c r="F39" s="13"/>
      <c r="G39" s="18"/>
      <c r="O39" s="35"/>
      <c r="P39" s="35"/>
      <c r="Q39" s="35"/>
      <c r="R39" s="35"/>
      <c r="S39" s="36"/>
    </row>
    <row r="40" spans="3:19" ht="5.45" customHeight="1">
      <c r="G40" s="29"/>
    </row>
    <row r="41" spans="3:19" ht="3.6" customHeight="1">
      <c r="C41" s="12"/>
      <c r="D41" s="13"/>
      <c r="E41" s="13"/>
      <c r="F41" s="12"/>
      <c r="G41" s="18"/>
    </row>
    <row r="42" spans="3:19">
      <c r="C42" s="30" t="s">
        <v>5</v>
      </c>
      <c r="D42" s="13"/>
      <c r="E42" s="13"/>
      <c r="F42" s="13"/>
      <c r="G42" s="18"/>
    </row>
    <row r="43" spans="3:19" hidden="1">
      <c r="C43" s="38" t="s">
        <v>6</v>
      </c>
      <c r="D43" s="32"/>
      <c r="E43" s="32" t="s">
        <v>4</v>
      </c>
      <c r="F43" s="32">
        <v>10</v>
      </c>
      <c r="G43" s="33">
        <f>D43*F43</f>
        <v>0</v>
      </c>
    </row>
    <row r="44" spans="3:19">
      <c r="C44" s="39" t="s">
        <v>56</v>
      </c>
      <c r="D44" s="1"/>
      <c r="E44" s="32" t="s">
        <v>14</v>
      </c>
      <c r="F44" s="32">
        <v>5</v>
      </c>
      <c r="G44" s="33">
        <f>D44*F44</f>
        <v>0</v>
      </c>
    </row>
    <row r="45" spans="3:19">
      <c r="C45" s="31" t="s">
        <v>69</v>
      </c>
      <c r="D45" s="2"/>
      <c r="E45" s="34" t="s">
        <v>14</v>
      </c>
      <c r="F45" s="34">
        <v>4</v>
      </c>
      <c r="G45" s="33">
        <f>D45*F45</f>
        <v>0</v>
      </c>
    </row>
    <row r="46" spans="3:19" ht="14.25">
      <c r="C46" s="31" t="s">
        <v>27</v>
      </c>
      <c r="D46" s="2"/>
      <c r="E46" s="34" t="s">
        <v>14</v>
      </c>
      <c r="F46" s="34">
        <v>5</v>
      </c>
      <c r="G46" s="33">
        <f>D46*F46</f>
        <v>0</v>
      </c>
    </row>
    <row r="47" spans="3:19" ht="14.25">
      <c r="C47" s="31" t="s">
        <v>28</v>
      </c>
      <c r="D47" s="2"/>
      <c r="E47" s="34" t="s">
        <v>14</v>
      </c>
      <c r="F47" s="40">
        <v>0.5</v>
      </c>
      <c r="G47" s="33">
        <f>D47*F47</f>
        <v>0</v>
      </c>
    </row>
    <row r="48" spans="3:19" ht="3.6" customHeight="1">
      <c r="C48" s="12"/>
      <c r="D48" s="13"/>
      <c r="E48" s="13"/>
      <c r="F48" s="13"/>
      <c r="G48" s="18"/>
      <c r="O48" s="35"/>
      <c r="P48" s="35"/>
      <c r="Q48" s="35"/>
      <c r="R48" s="35"/>
      <c r="S48" s="36"/>
    </row>
    <row r="49" spans="3:19" ht="5.45" customHeight="1">
      <c r="G49" s="29"/>
    </row>
    <row r="50" spans="3:19" ht="3.6" customHeight="1">
      <c r="C50" s="12"/>
      <c r="D50" s="13"/>
      <c r="E50" s="13"/>
      <c r="F50" s="12"/>
      <c r="G50" s="18"/>
    </row>
    <row r="51" spans="3:19">
      <c r="C51" s="30" t="s">
        <v>7</v>
      </c>
      <c r="D51" s="13"/>
      <c r="E51" s="13"/>
      <c r="F51" s="13"/>
      <c r="G51" s="18"/>
    </row>
    <row r="52" spans="3:19" ht="14.25">
      <c r="C52" s="31" t="s">
        <v>29</v>
      </c>
      <c r="D52" s="2"/>
      <c r="E52" s="34" t="s">
        <v>13</v>
      </c>
      <c r="F52" s="34">
        <v>425</v>
      </c>
      <c r="G52" s="33">
        <f t="shared" ref="G52:G81" si="1">D52*F52</f>
        <v>0</v>
      </c>
    </row>
    <row r="53" spans="3:19" ht="14.25">
      <c r="C53" s="31" t="s">
        <v>30</v>
      </c>
      <c r="D53" s="2"/>
      <c r="E53" s="34" t="s">
        <v>13</v>
      </c>
      <c r="F53" s="34">
        <v>467</v>
      </c>
      <c r="G53" s="33">
        <f t="shared" si="1"/>
        <v>0</v>
      </c>
    </row>
    <row r="54" spans="3:19">
      <c r="C54" s="31" t="s">
        <v>50</v>
      </c>
      <c r="D54" s="2"/>
      <c r="E54" s="34" t="s">
        <v>13</v>
      </c>
      <c r="F54" s="34">
        <v>299</v>
      </c>
      <c r="G54" s="33">
        <f t="shared" si="1"/>
        <v>0</v>
      </c>
    </row>
    <row r="55" spans="3:19">
      <c r="C55" s="31" t="s">
        <v>57</v>
      </c>
      <c r="D55" s="2"/>
      <c r="E55" s="34" t="s">
        <v>13</v>
      </c>
      <c r="F55" s="34">
        <v>230</v>
      </c>
      <c r="G55" s="33">
        <f t="shared" si="1"/>
        <v>0</v>
      </c>
    </row>
    <row r="56" spans="3:19" ht="14.25">
      <c r="C56" s="31" t="s">
        <v>51</v>
      </c>
      <c r="D56" s="2"/>
      <c r="E56" s="34" t="s">
        <v>14</v>
      </c>
      <c r="F56" s="34">
        <v>0.5</v>
      </c>
      <c r="G56" s="33">
        <f t="shared" si="1"/>
        <v>0</v>
      </c>
    </row>
    <row r="57" spans="3:19">
      <c r="C57" s="31" t="s">
        <v>67</v>
      </c>
      <c r="D57" s="2"/>
      <c r="E57" s="34" t="s">
        <v>13</v>
      </c>
      <c r="F57" s="34">
        <v>167</v>
      </c>
      <c r="G57" s="33">
        <f t="shared" si="1"/>
        <v>0</v>
      </c>
    </row>
    <row r="58" spans="3:19" ht="14.25">
      <c r="C58" s="31" t="s">
        <v>54</v>
      </c>
      <c r="D58" s="2"/>
      <c r="E58" s="34" t="s">
        <v>13</v>
      </c>
      <c r="F58" s="34">
        <v>640</v>
      </c>
      <c r="G58" s="33">
        <f t="shared" si="1"/>
        <v>0</v>
      </c>
    </row>
    <row r="59" spans="3:19" ht="14.25">
      <c r="C59" s="31" t="s">
        <v>31</v>
      </c>
      <c r="D59" s="2"/>
      <c r="E59" s="34" t="s">
        <v>13</v>
      </c>
      <c r="F59" s="34">
        <v>29</v>
      </c>
      <c r="G59" s="33">
        <f t="shared" si="1"/>
        <v>0</v>
      </c>
      <c r="O59" s="35"/>
      <c r="P59" s="35"/>
      <c r="Q59" s="35"/>
      <c r="R59" s="35"/>
      <c r="S59" s="36"/>
    </row>
    <row r="60" spans="3:19">
      <c r="C60" s="31" t="s">
        <v>75</v>
      </c>
      <c r="D60" s="2"/>
      <c r="E60" s="34" t="s">
        <v>13</v>
      </c>
      <c r="F60" s="34">
        <v>246</v>
      </c>
      <c r="G60" s="33">
        <f t="shared" si="1"/>
        <v>0</v>
      </c>
      <c r="O60" s="35"/>
      <c r="P60" s="35"/>
      <c r="Q60" s="35"/>
      <c r="R60" s="35"/>
      <c r="S60" s="36"/>
    </row>
    <row r="61" spans="3:19">
      <c r="C61" s="31" t="s">
        <v>76</v>
      </c>
      <c r="D61" s="2"/>
      <c r="E61" s="34" t="s">
        <v>13</v>
      </c>
      <c r="F61" s="34">
        <v>276</v>
      </c>
      <c r="G61" s="33">
        <f t="shared" si="1"/>
        <v>0</v>
      </c>
      <c r="O61" s="35"/>
      <c r="P61" s="35"/>
      <c r="Q61" s="35"/>
      <c r="R61" s="35"/>
      <c r="S61" s="36"/>
    </row>
    <row r="62" spans="3:19">
      <c r="C62" s="31" t="s">
        <v>77</v>
      </c>
      <c r="D62" s="2"/>
      <c r="E62" s="34" t="s">
        <v>13</v>
      </c>
      <c r="F62" s="34">
        <v>266</v>
      </c>
      <c r="G62" s="33">
        <f t="shared" si="1"/>
        <v>0</v>
      </c>
      <c r="O62" s="35"/>
      <c r="P62" s="35"/>
      <c r="Q62" s="35"/>
      <c r="R62" s="35"/>
      <c r="S62" s="36"/>
    </row>
    <row r="63" spans="3:19">
      <c r="C63" s="31" t="s">
        <v>77</v>
      </c>
      <c r="D63" s="2"/>
      <c r="E63" s="34" t="s">
        <v>63</v>
      </c>
      <c r="F63" s="34">
        <v>5310</v>
      </c>
      <c r="G63" s="33">
        <f t="shared" si="1"/>
        <v>0</v>
      </c>
      <c r="O63" s="35"/>
      <c r="P63" s="35"/>
      <c r="Q63" s="35"/>
      <c r="R63" s="35"/>
      <c r="S63" s="36"/>
    </row>
    <row r="64" spans="3:19">
      <c r="C64" s="31" t="s">
        <v>78</v>
      </c>
      <c r="D64" s="2"/>
      <c r="E64" s="34" t="s">
        <v>13</v>
      </c>
      <c r="F64" s="34">
        <v>1345</v>
      </c>
      <c r="G64" s="33">
        <f t="shared" si="1"/>
        <v>0</v>
      </c>
      <c r="O64" s="35"/>
      <c r="P64" s="35"/>
      <c r="Q64" s="35"/>
      <c r="R64" s="35"/>
      <c r="S64" s="36"/>
    </row>
    <row r="65" spans="3:19">
      <c r="C65" s="31" t="s">
        <v>89</v>
      </c>
      <c r="D65" s="2"/>
      <c r="E65" s="34" t="s">
        <v>13</v>
      </c>
      <c r="F65" s="34">
        <v>420</v>
      </c>
      <c r="G65" s="33">
        <f t="shared" si="1"/>
        <v>0</v>
      </c>
      <c r="O65" s="35"/>
      <c r="P65" s="35"/>
      <c r="Q65" s="35"/>
      <c r="R65" s="35"/>
      <c r="S65" s="36"/>
    </row>
    <row r="66" spans="3:19">
      <c r="C66" s="31" t="s">
        <v>82</v>
      </c>
      <c r="D66" s="2"/>
      <c r="E66" s="34" t="s">
        <v>13</v>
      </c>
      <c r="F66" s="40">
        <v>315</v>
      </c>
      <c r="G66" s="33">
        <f t="shared" si="1"/>
        <v>0</v>
      </c>
      <c r="O66" s="35"/>
      <c r="P66" s="35"/>
      <c r="Q66" s="35"/>
      <c r="R66" s="35"/>
      <c r="S66" s="36"/>
    </row>
    <row r="67" spans="3:19">
      <c r="C67" s="31" t="s">
        <v>79</v>
      </c>
      <c r="D67" s="2"/>
      <c r="E67" s="34" t="s">
        <v>13</v>
      </c>
      <c r="F67" s="40">
        <v>450</v>
      </c>
      <c r="G67" s="33">
        <f t="shared" si="1"/>
        <v>0</v>
      </c>
      <c r="O67" s="35"/>
      <c r="P67" s="35"/>
      <c r="Q67" s="35"/>
      <c r="R67" s="35"/>
      <c r="S67" s="36"/>
    </row>
    <row r="68" spans="3:19">
      <c r="C68" s="31" t="s">
        <v>80</v>
      </c>
      <c r="D68" s="2"/>
      <c r="E68" s="34" t="s">
        <v>13</v>
      </c>
      <c r="F68" s="40">
        <v>225</v>
      </c>
      <c r="G68" s="33">
        <f t="shared" si="1"/>
        <v>0</v>
      </c>
      <c r="O68" s="35"/>
      <c r="P68" s="35"/>
      <c r="Q68" s="35"/>
      <c r="R68" s="35"/>
      <c r="S68" s="36"/>
    </row>
    <row r="69" spans="3:19">
      <c r="C69" s="31" t="s">
        <v>81</v>
      </c>
      <c r="D69" s="2"/>
      <c r="E69" s="34" t="s">
        <v>13</v>
      </c>
      <c r="F69" s="40">
        <v>435</v>
      </c>
      <c r="G69" s="33">
        <f t="shared" si="1"/>
        <v>0</v>
      </c>
      <c r="O69" s="35"/>
      <c r="P69" s="35"/>
      <c r="Q69" s="35"/>
      <c r="R69" s="35"/>
      <c r="S69" s="36"/>
    </row>
    <row r="70" spans="3:19" ht="14.25">
      <c r="C70" s="31" t="s">
        <v>32</v>
      </c>
      <c r="D70" s="2"/>
      <c r="E70" s="34" t="s">
        <v>13</v>
      </c>
      <c r="F70" s="34">
        <v>21</v>
      </c>
      <c r="G70" s="33">
        <f t="shared" si="1"/>
        <v>0</v>
      </c>
    </row>
    <row r="71" spans="3:19" ht="14.25">
      <c r="C71" s="31" t="s">
        <v>33</v>
      </c>
      <c r="D71" s="2"/>
      <c r="E71" s="34" t="s">
        <v>13</v>
      </c>
      <c r="F71" s="34">
        <v>242</v>
      </c>
      <c r="G71" s="33">
        <f t="shared" si="1"/>
        <v>0</v>
      </c>
    </row>
    <row r="72" spans="3:19" ht="14.25">
      <c r="C72" s="31" t="s">
        <v>34</v>
      </c>
      <c r="D72" s="2"/>
      <c r="E72" s="34" t="s">
        <v>14</v>
      </c>
      <c r="F72" s="34">
        <v>9</v>
      </c>
      <c r="G72" s="33">
        <f t="shared" si="1"/>
        <v>0</v>
      </c>
    </row>
    <row r="73" spans="3:19" ht="14.25">
      <c r="C73" s="31" t="s">
        <v>35</v>
      </c>
      <c r="D73" s="2"/>
      <c r="E73" s="34" t="s">
        <v>13</v>
      </c>
      <c r="F73" s="34">
        <v>200</v>
      </c>
      <c r="G73" s="33">
        <f t="shared" si="1"/>
        <v>0</v>
      </c>
    </row>
    <row r="74" spans="3:19" ht="14.25">
      <c r="C74" s="31" t="s">
        <v>66</v>
      </c>
      <c r="D74" s="2"/>
      <c r="E74" s="34" t="s">
        <v>14</v>
      </c>
      <c r="F74" s="34">
        <v>69</v>
      </c>
      <c r="G74" s="33">
        <f t="shared" si="1"/>
        <v>0</v>
      </c>
      <c r="O74" s="35"/>
      <c r="P74" s="35"/>
      <c r="Q74" s="35"/>
      <c r="R74" s="35"/>
      <c r="S74" s="36"/>
    </row>
    <row r="75" spans="3:19" ht="14.25">
      <c r="C75" s="31" t="s">
        <v>36</v>
      </c>
      <c r="D75" s="2"/>
      <c r="E75" s="34" t="s">
        <v>15</v>
      </c>
      <c r="F75" s="34">
        <v>32</v>
      </c>
      <c r="G75" s="33">
        <f t="shared" si="1"/>
        <v>0</v>
      </c>
    </row>
    <row r="76" spans="3:19" ht="14.25">
      <c r="C76" s="31" t="s">
        <v>37</v>
      </c>
      <c r="D76" s="2"/>
      <c r="E76" s="34" t="s">
        <v>13</v>
      </c>
      <c r="F76" s="34">
        <v>373</v>
      </c>
      <c r="G76" s="33">
        <f t="shared" si="1"/>
        <v>0</v>
      </c>
    </row>
    <row r="77" spans="3:19" ht="14.25">
      <c r="C77" s="31" t="s">
        <v>38</v>
      </c>
      <c r="D77" s="2"/>
      <c r="E77" s="34" t="s">
        <v>13</v>
      </c>
      <c r="F77" s="34">
        <v>3100</v>
      </c>
      <c r="G77" s="33">
        <f t="shared" si="1"/>
        <v>0</v>
      </c>
    </row>
    <row r="78" spans="3:19">
      <c r="C78" s="31" t="s">
        <v>55</v>
      </c>
      <c r="D78" s="2"/>
      <c r="E78" s="34" t="s">
        <v>13</v>
      </c>
      <c r="F78" s="34">
        <v>538</v>
      </c>
      <c r="G78" s="33">
        <f t="shared" si="1"/>
        <v>0</v>
      </c>
    </row>
    <row r="79" spans="3:19" ht="14.25">
      <c r="C79" s="31" t="s">
        <v>39</v>
      </c>
      <c r="D79" s="2"/>
      <c r="E79" s="34" t="s">
        <v>13</v>
      </c>
      <c r="F79" s="34">
        <v>875</v>
      </c>
      <c r="G79" s="33">
        <f t="shared" si="1"/>
        <v>0</v>
      </c>
    </row>
    <row r="80" spans="3:19" ht="14.25">
      <c r="C80" s="31" t="s">
        <v>40</v>
      </c>
      <c r="D80" s="2"/>
      <c r="E80" s="34" t="s">
        <v>13</v>
      </c>
      <c r="F80" s="34">
        <v>300</v>
      </c>
      <c r="G80" s="33">
        <f t="shared" si="1"/>
        <v>0</v>
      </c>
    </row>
    <row r="81" spans="3:19">
      <c r="C81" s="31" t="s">
        <v>83</v>
      </c>
      <c r="D81" s="2"/>
      <c r="E81" s="34" t="s">
        <v>13</v>
      </c>
      <c r="F81" s="34">
        <v>278</v>
      </c>
      <c r="G81" s="33">
        <f t="shared" si="1"/>
        <v>0</v>
      </c>
    </row>
    <row r="82" spans="3:19">
      <c r="C82" s="31" t="s">
        <v>84</v>
      </c>
      <c r="D82" s="2"/>
      <c r="E82" s="34" t="s">
        <v>63</v>
      </c>
      <c r="F82" s="34">
        <v>2775</v>
      </c>
      <c r="G82" s="33">
        <f>D82*F82</f>
        <v>0</v>
      </c>
    </row>
    <row r="83" spans="3:19" ht="3.6" customHeight="1">
      <c r="C83" s="12"/>
      <c r="D83" s="13">
        <v>1</v>
      </c>
      <c r="E83" s="13"/>
      <c r="F83" s="13"/>
      <c r="G83" s="18"/>
      <c r="O83" s="35"/>
      <c r="P83" s="35"/>
      <c r="Q83" s="35"/>
      <c r="R83" s="35"/>
      <c r="S83" s="36"/>
    </row>
    <row r="84" spans="3:19" ht="5.45" customHeight="1">
      <c r="G84" s="29"/>
    </row>
    <row r="85" spans="3:19" ht="3.6" customHeight="1">
      <c r="C85" s="12"/>
      <c r="D85" s="13"/>
      <c r="E85" s="13"/>
      <c r="F85" s="12"/>
      <c r="G85" s="18"/>
    </row>
    <row r="86" spans="3:19">
      <c r="C86" s="30" t="s">
        <v>8</v>
      </c>
      <c r="D86" s="13"/>
      <c r="E86" s="13"/>
      <c r="F86" s="13"/>
      <c r="G86" s="18"/>
    </row>
    <row r="87" spans="3:19" ht="14.25">
      <c r="C87" s="31" t="s">
        <v>49</v>
      </c>
      <c r="D87" s="2"/>
      <c r="E87" s="34" t="s">
        <v>13</v>
      </c>
      <c r="F87" s="40">
        <v>775</v>
      </c>
      <c r="G87" s="33">
        <f t="shared" ref="G87:G95" si="2">D87*F87</f>
        <v>0</v>
      </c>
    </row>
    <row r="88" spans="3:19">
      <c r="C88" s="31" t="s">
        <v>58</v>
      </c>
      <c r="D88" s="2"/>
      <c r="E88" s="34" t="s">
        <v>14</v>
      </c>
      <c r="F88" s="34">
        <v>21</v>
      </c>
      <c r="G88" s="33">
        <f t="shared" si="2"/>
        <v>0</v>
      </c>
    </row>
    <row r="89" spans="3:19" ht="14.25">
      <c r="C89" s="31" t="s">
        <v>41</v>
      </c>
      <c r="D89" s="2"/>
      <c r="E89" s="34" t="s">
        <v>13</v>
      </c>
      <c r="F89" s="40">
        <v>145</v>
      </c>
      <c r="G89" s="33">
        <f t="shared" si="2"/>
        <v>0</v>
      </c>
    </row>
    <row r="90" spans="3:19" ht="14.25">
      <c r="C90" s="31" t="s">
        <v>62</v>
      </c>
      <c r="D90" s="2"/>
      <c r="E90" s="34" t="s">
        <v>15</v>
      </c>
      <c r="F90" s="40">
        <v>26</v>
      </c>
      <c r="G90" s="33">
        <f>D90*F90</f>
        <v>0</v>
      </c>
    </row>
    <row r="91" spans="3:19" ht="14.25">
      <c r="C91" s="31" t="s">
        <v>61</v>
      </c>
      <c r="D91" s="2"/>
      <c r="E91" s="34" t="s">
        <v>15</v>
      </c>
      <c r="F91" s="40">
        <v>3</v>
      </c>
      <c r="G91" s="33">
        <f t="shared" si="2"/>
        <v>0</v>
      </c>
    </row>
    <row r="92" spans="3:19">
      <c r="C92" s="31" t="s">
        <v>60</v>
      </c>
      <c r="D92" s="2"/>
      <c r="E92" s="34" t="s">
        <v>13</v>
      </c>
      <c r="F92" s="40">
        <v>2750</v>
      </c>
      <c r="G92" s="33">
        <f t="shared" si="2"/>
        <v>0</v>
      </c>
    </row>
    <row r="93" spans="3:19">
      <c r="C93" s="31" t="s">
        <v>59</v>
      </c>
      <c r="D93" s="2"/>
      <c r="E93" s="34" t="s">
        <v>13</v>
      </c>
      <c r="F93" s="40">
        <v>515</v>
      </c>
      <c r="G93" s="33">
        <f t="shared" si="2"/>
        <v>0</v>
      </c>
    </row>
    <row r="94" spans="3:19" ht="14.25">
      <c r="C94" s="31" t="s">
        <v>48</v>
      </c>
      <c r="D94" s="2"/>
      <c r="E94" s="34" t="s">
        <v>14</v>
      </c>
      <c r="F94" s="40">
        <v>13</v>
      </c>
      <c r="G94" s="33">
        <f t="shared" si="2"/>
        <v>0</v>
      </c>
    </row>
    <row r="95" spans="3:19" ht="14.25" customHeight="1">
      <c r="C95" s="31" t="s">
        <v>70</v>
      </c>
      <c r="D95" s="4"/>
      <c r="E95" s="41" t="s">
        <v>13</v>
      </c>
      <c r="F95" s="42">
        <v>655</v>
      </c>
      <c r="G95" s="43">
        <f t="shared" si="2"/>
        <v>0</v>
      </c>
    </row>
    <row r="96" spans="3:19" ht="3.6" customHeight="1">
      <c r="C96" s="12"/>
      <c r="D96" s="13">
        <v>2</v>
      </c>
      <c r="E96" s="13"/>
      <c r="F96" s="13"/>
      <c r="G96" s="18"/>
      <c r="O96" s="35"/>
      <c r="P96" s="35"/>
      <c r="Q96" s="35"/>
      <c r="R96" s="35"/>
      <c r="S96" s="36"/>
    </row>
    <row r="97" spans="3:19" ht="5.45" customHeight="1">
      <c r="G97" s="29"/>
    </row>
    <row r="98" spans="3:19" ht="3.6" customHeight="1">
      <c r="C98" s="12"/>
      <c r="D98" s="13"/>
      <c r="E98" s="13"/>
      <c r="F98" s="12"/>
      <c r="G98" s="18"/>
    </row>
    <row r="99" spans="3:19">
      <c r="C99" s="30" t="s">
        <v>9</v>
      </c>
      <c r="D99" s="13"/>
      <c r="E99" s="13"/>
      <c r="F99" s="13"/>
      <c r="G99" s="18"/>
    </row>
    <row r="100" spans="3:19" ht="14.25">
      <c r="C100" s="31" t="s">
        <v>42</v>
      </c>
      <c r="D100" s="1"/>
      <c r="E100" s="32" t="s">
        <v>13</v>
      </c>
      <c r="F100" s="32">
        <v>95</v>
      </c>
      <c r="G100" s="33">
        <f>D100*F100</f>
        <v>0</v>
      </c>
    </row>
    <row r="101" spans="3:19" ht="14.25">
      <c r="C101" s="31" t="s">
        <v>43</v>
      </c>
      <c r="D101" s="2"/>
      <c r="E101" s="34" t="s">
        <v>13</v>
      </c>
      <c r="F101" s="34">
        <v>460</v>
      </c>
      <c r="G101" s="33">
        <f t="shared" ref="G101:G110" si="3">D101*F101</f>
        <v>0</v>
      </c>
    </row>
    <row r="102" spans="3:19" ht="14.25">
      <c r="C102" s="31" t="s">
        <v>52</v>
      </c>
      <c r="D102" s="2"/>
      <c r="E102" s="34" t="s">
        <v>13</v>
      </c>
      <c r="F102" s="34">
        <v>4035</v>
      </c>
      <c r="G102" s="33">
        <f t="shared" si="3"/>
        <v>0</v>
      </c>
    </row>
    <row r="103" spans="3:19" ht="14.25">
      <c r="C103" s="31" t="s">
        <v>53</v>
      </c>
      <c r="D103" s="2"/>
      <c r="E103" s="34" t="s">
        <v>13</v>
      </c>
      <c r="F103" s="34">
        <v>1040</v>
      </c>
      <c r="G103" s="33">
        <f t="shared" si="3"/>
        <v>0</v>
      </c>
    </row>
    <row r="104" spans="3:19" ht="14.25">
      <c r="C104" s="31" t="s">
        <v>44</v>
      </c>
      <c r="D104" s="2"/>
      <c r="E104" s="34" t="s">
        <v>15</v>
      </c>
      <c r="F104" s="34">
        <v>88</v>
      </c>
      <c r="G104" s="33">
        <f t="shared" si="3"/>
        <v>0</v>
      </c>
    </row>
    <row r="105" spans="3:19" ht="14.25">
      <c r="C105" s="31" t="s">
        <v>46</v>
      </c>
      <c r="D105" s="2"/>
      <c r="E105" s="34" t="s">
        <v>13</v>
      </c>
      <c r="F105" s="40">
        <v>66</v>
      </c>
      <c r="G105" s="33">
        <f t="shared" si="3"/>
        <v>0</v>
      </c>
    </row>
    <row r="106" spans="3:19" ht="14.25" hidden="1">
      <c r="C106" s="31" t="s">
        <v>45</v>
      </c>
      <c r="D106" s="2"/>
      <c r="E106" s="34" t="s">
        <v>13</v>
      </c>
      <c r="F106" s="34">
        <v>460</v>
      </c>
      <c r="G106" s="33">
        <f t="shared" si="3"/>
        <v>0</v>
      </c>
    </row>
    <row r="107" spans="3:19" ht="15.75">
      <c r="C107" s="31" t="s">
        <v>71</v>
      </c>
      <c r="D107" s="2"/>
      <c r="E107" s="34" t="s">
        <v>13</v>
      </c>
      <c r="F107" s="34">
        <v>215</v>
      </c>
      <c r="G107" s="33">
        <f t="shared" si="3"/>
        <v>0</v>
      </c>
    </row>
    <row r="108" spans="3:19">
      <c r="C108" s="31" t="s">
        <v>72</v>
      </c>
      <c r="D108" s="2"/>
      <c r="E108" s="34" t="s">
        <v>13</v>
      </c>
      <c r="F108" s="34">
        <v>680</v>
      </c>
      <c r="G108" s="33">
        <f t="shared" si="3"/>
        <v>0</v>
      </c>
    </row>
    <row r="109" spans="3:19" ht="14.25">
      <c r="C109" s="31" t="s">
        <v>47</v>
      </c>
      <c r="D109" s="2"/>
      <c r="E109" s="34" t="s">
        <v>13</v>
      </c>
      <c r="F109" s="34">
        <v>590</v>
      </c>
      <c r="G109" s="33">
        <f t="shared" si="3"/>
        <v>0</v>
      </c>
      <c r="O109" s="35"/>
      <c r="P109" s="35"/>
      <c r="Q109" s="35"/>
      <c r="R109" s="35"/>
      <c r="S109" s="36"/>
    </row>
    <row r="110" spans="3:19" ht="3" customHeight="1">
      <c r="C110" s="12"/>
      <c r="D110" s="13">
        <v>1</v>
      </c>
      <c r="E110" s="13"/>
      <c r="F110" s="13"/>
      <c r="G110" s="33">
        <f t="shared" si="3"/>
        <v>0</v>
      </c>
      <c r="O110" s="35"/>
      <c r="P110" s="35"/>
      <c r="Q110" s="35"/>
      <c r="R110" s="35"/>
      <c r="S110" s="36"/>
    </row>
    <row r="111" spans="3:19" ht="5.25" customHeight="1">
      <c r="F111" s="8"/>
      <c r="O111" s="35"/>
      <c r="P111" s="35"/>
      <c r="Q111" s="35"/>
      <c r="R111" s="35"/>
      <c r="S111" s="36"/>
    </row>
    <row r="112" spans="3:19" ht="101.25" customHeight="1">
      <c r="C112" s="44" t="s">
        <v>90</v>
      </c>
      <c r="D112" s="44"/>
      <c r="E112" s="44"/>
      <c r="F112" s="44"/>
      <c r="G112" s="44"/>
      <c r="H112" s="44"/>
      <c r="O112" s="35"/>
      <c r="P112" s="35"/>
      <c r="Q112" s="35"/>
      <c r="R112" s="35"/>
      <c r="S112" s="36"/>
    </row>
    <row r="113" spans="4:19" ht="12.75" hidden="1" customHeight="1">
      <c r="E113" s="8" t="s">
        <v>16</v>
      </c>
      <c r="F113" s="8" t="s">
        <v>11</v>
      </c>
      <c r="G113" s="45"/>
      <c r="O113" s="35"/>
      <c r="P113" s="35"/>
      <c r="Q113" s="35"/>
      <c r="R113" s="35"/>
      <c r="S113" s="36"/>
    </row>
    <row r="114" spans="4:19" ht="12.75" hidden="1" customHeight="1">
      <c r="E114" s="46">
        <v>0</v>
      </c>
      <c r="F114" s="47">
        <v>0</v>
      </c>
      <c r="G114" s="45"/>
      <c r="O114" s="35"/>
      <c r="P114" s="35"/>
      <c r="Q114" s="35"/>
      <c r="R114" s="35"/>
      <c r="S114" s="36"/>
    </row>
    <row r="115" spans="4:19" ht="12.75" hidden="1" customHeight="1">
      <c r="E115" s="46">
        <v>2500</v>
      </c>
      <c r="F115" s="47">
        <v>200</v>
      </c>
      <c r="G115" s="45"/>
      <c r="O115" s="35"/>
      <c r="P115" s="35"/>
      <c r="Q115" s="35"/>
      <c r="R115" s="35"/>
      <c r="S115" s="36"/>
    </row>
    <row r="116" spans="4:19" ht="12.75" hidden="1" customHeight="1">
      <c r="D116" s="48">
        <f>E116-E115</f>
        <v>2500</v>
      </c>
      <c r="E116" s="46">
        <f>E115+2500</f>
        <v>5000</v>
      </c>
      <c r="F116" s="47">
        <v>400</v>
      </c>
      <c r="G116" s="45"/>
      <c r="O116" s="35"/>
      <c r="P116" s="35"/>
      <c r="Q116" s="35"/>
      <c r="R116" s="35"/>
      <c r="S116" s="36"/>
    </row>
    <row r="117" spans="4:19" ht="12.75" hidden="1" customHeight="1">
      <c r="D117" s="48">
        <f t="shared" ref="D117:D179" si="4">E117-E116</f>
        <v>2500</v>
      </c>
      <c r="E117" s="46">
        <f>E116+2500</f>
        <v>7500</v>
      </c>
      <c r="F117" s="47">
        <v>800</v>
      </c>
      <c r="G117" s="45"/>
      <c r="O117" s="35"/>
      <c r="P117" s="35"/>
      <c r="Q117" s="35"/>
      <c r="R117" s="35"/>
      <c r="S117" s="36"/>
    </row>
    <row r="118" spans="4:19" ht="12.75" hidden="1" customHeight="1">
      <c r="D118" s="48">
        <f t="shared" si="4"/>
        <v>2500</v>
      </c>
      <c r="E118" s="46">
        <f>E117+2500</f>
        <v>10000</v>
      </c>
      <c r="F118" s="47">
        <v>1200</v>
      </c>
      <c r="G118" s="45"/>
      <c r="O118" s="35"/>
      <c r="P118" s="35"/>
      <c r="Q118" s="35"/>
      <c r="R118" s="35"/>
      <c r="S118" s="36"/>
    </row>
    <row r="119" spans="4:19" ht="12.75" hidden="1" customHeight="1">
      <c r="D119" s="48">
        <f t="shared" si="4"/>
        <v>5000</v>
      </c>
      <c r="E119" s="46">
        <f>E118+5000</f>
        <v>15000</v>
      </c>
      <c r="F119" s="47">
        <v>2500</v>
      </c>
      <c r="G119" s="45"/>
      <c r="O119" s="35"/>
      <c r="P119" s="35"/>
      <c r="Q119" s="35"/>
      <c r="R119" s="35"/>
      <c r="S119" s="36"/>
    </row>
    <row r="120" spans="4:19" ht="12.75" hidden="1" customHeight="1">
      <c r="D120" s="48">
        <f t="shared" si="4"/>
        <v>2500</v>
      </c>
      <c r="E120" s="46">
        <f>E119+2500</f>
        <v>17500</v>
      </c>
      <c r="F120" s="47">
        <f>F119+200</f>
        <v>2700</v>
      </c>
      <c r="G120" s="45"/>
      <c r="O120" s="35"/>
      <c r="P120" s="35"/>
      <c r="Q120" s="35"/>
      <c r="R120" s="35"/>
      <c r="S120" s="36"/>
    </row>
    <row r="121" spans="4:19" ht="12.75" hidden="1" customHeight="1">
      <c r="D121" s="48">
        <f t="shared" si="4"/>
        <v>2500</v>
      </c>
      <c r="E121" s="46">
        <f>E120+2500</f>
        <v>20000</v>
      </c>
      <c r="F121" s="47">
        <f>F119+400</f>
        <v>2900</v>
      </c>
      <c r="G121" s="45"/>
      <c r="O121" s="35"/>
      <c r="S121" s="36"/>
    </row>
    <row r="122" spans="4:19" ht="12.75" hidden="1" customHeight="1">
      <c r="D122" s="48">
        <f t="shared" si="4"/>
        <v>2500</v>
      </c>
      <c r="E122" s="46">
        <f>E121+2500</f>
        <v>22500</v>
      </c>
      <c r="F122" s="47">
        <f>F119+800</f>
        <v>3300</v>
      </c>
      <c r="G122" s="45"/>
      <c r="O122" s="35"/>
      <c r="S122" s="36"/>
    </row>
    <row r="123" spans="4:19" ht="12.75" hidden="1" customHeight="1">
      <c r="D123" s="48">
        <f t="shared" si="4"/>
        <v>2500</v>
      </c>
      <c r="E123" s="46">
        <f>E122+2500</f>
        <v>25000</v>
      </c>
      <c r="F123" s="47">
        <f>F119+1200</f>
        <v>3700</v>
      </c>
      <c r="G123" s="45"/>
      <c r="O123" s="35"/>
      <c r="S123" s="36"/>
    </row>
    <row r="124" spans="4:19" ht="12.75" hidden="1" customHeight="1">
      <c r="D124" s="48">
        <f t="shared" si="4"/>
        <v>5000</v>
      </c>
      <c r="E124" s="46">
        <f>E123+5000</f>
        <v>30000</v>
      </c>
      <c r="F124" s="47">
        <f>F119+2500</f>
        <v>5000</v>
      </c>
      <c r="G124" s="45"/>
      <c r="O124" s="35"/>
      <c r="S124" s="36"/>
    </row>
    <row r="125" spans="4:19" ht="12.75" hidden="1" customHeight="1">
      <c r="D125" s="48">
        <f t="shared" si="4"/>
        <v>2500</v>
      </c>
      <c r="E125" s="46">
        <f>E124+2500</f>
        <v>32500</v>
      </c>
      <c r="F125" s="47">
        <f>F124+200</f>
        <v>5200</v>
      </c>
      <c r="G125" s="45"/>
      <c r="O125" s="35"/>
      <c r="S125" s="36"/>
    </row>
    <row r="126" spans="4:19" ht="12.75" hidden="1" customHeight="1">
      <c r="D126" s="48">
        <f t="shared" si="4"/>
        <v>2500</v>
      </c>
      <c r="E126" s="46">
        <f>E125+2500</f>
        <v>35000</v>
      </c>
      <c r="F126" s="47">
        <f>F124+400</f>
        <v>5400</v>
      </c>
      <c r="G126" s="45"/>
      <c r="O126" s="35"/>
      <c r="S126" s="36"/>
    </row>
    <row r="127" spans="4:19" ht="12.75" hidden="1" customHeight="1">
      <c r="D127" s="48">
        <f t="shared" si="4"/>
        <v>2500</v>
      </c>
      <c r="E127" s="46">
        <f>E126+2500</f>
        <v>37500</v>
      </c>
      <c r="F127" s="47">
        <f>F124+800</f>
        <v>5800</v>
      </c>
      <c r="G127" s="45"/>
      <c r="O127" s="35"/>
      <c r="S127" s="36"/>
    </row>
    <row r="128" spans="4:19" ht="12.75" hidden="1" customHeight="1">
      <c r="D128" s="48">
        <f t="shared" si="4"/>
        <v>2500</v>
      </c>
      <c r="E128" s="46">
        <f>E127+2500</f>
        <v>40000</v>
      </c>
      <c r="F128" s="47">
        <f>F124+1200</f>
        <v>6200</v>
      </c>
      <c r="G128" s="45"/>
      <c r="O128" s="35"/>
      <c r="S128" s="36"/>
    </row>
    <row r="129" spans="4:19" ht="12.75" hidden="1" customHeight="1">
      <c r="D129" s="48">
        <f t="shared" si="4"/>
        <v>5000</v>
      </c>
      <c r="E129" s="46">
        <f>E128+5000</f>
        <v>45000</v>
      </c>
      <c r="F129" s="47">
        <f>F124+2500</f>
        <v>7500</v>
      </c>
      <c r="G129" s="45"/>
      <c r="O129" s="35"/>
      <c r="S129" s="36"/>
    </row>
    <row r="130" spans="4:19" ht="12.75" hidden="1" customHeight="1">
      <c r="D130" s="48">
        <f t="shared" si="4"/>
        <v>2500</v>
      </c>
      <c r="E130" s="46">
        <f>E129+2500</f>
        <v>47500</v>
      </c>
      <c r="F130" s="47">
        <f>F129+200</f>
        <v>7700</v>
      </c>
      <c r="G130" s="45"/>
      <c r="O130" s="35"/>
      <c r="S130" s="36"/>
    </row>
    <row r="131" spans="4:19" ht="12.75" hidden="1" customHeight="1">
      <c r="D131" s="48">
        <f t="shared" si="4"/>
        <v>2500</v>
      </c>
      <c r="E131" s="46">
        <f>E130+2500</f>
        <v>50000</v>
      </c>
      <c r="F131" s="47">
        <f>F129+400</f>
        <v>7900</v>
      </c>
      <c r="G131" s="45"/>
      <c r="O131" s="35"/>
      <c r="S131" s="36"/>
    </row>
    <row r="132" spans="4:19" ht="12.75" hidden="1" customHeight="1">
      <c r="D132" s="48">
        <f t="shared" si="4"/>
        <v>2500</v>
      </c>
      <c r="E132" s="46">
        <f>E131+2500</f>
        <v>52500</v>
      </c>
      <c r="F132" s="47">
        <f>F129+800</f>
        <v>8300</v>
      </c>
      <c r="G132" s="45"/>
      <c r="O132" s="35"/>
      <c r="S132" s="36"/>
    </row>
    <row r="133" spans="4:19" ht="12.75" hidden="1" customHeight="1">
      <c r="D133" s="48">
        <f t="shared" si="4"/>
        <v>2500</v>
      </c>
      <c r="E133" s="46">
        <f>E132+2500</f>
        <v>55000</v>
      </c>
      <c r="F133" s="47">
        <f>F129+1200</f>
        <v>8700</v>
      </c>
      <c r="G133" s="45"/>
      <c r="O133" s="35"/>
      <c r="S133" s="36"/>
    </row>
    <row r="134" spans="4:19" ht="12.75" hidden="1" customHeight="1">
      <c r="D134" s="48">
        <f t="shared" si="4"/>
        <v>5000</v>
      </c>
      <c r="E134" s="46">
        <f>E133+5000</f>
        <v>60000</v>
      </c>
      <c r="F134" s="47">
        <f>F129+2500</f>
        <v>10000</v>
      </c>
      <c r="G134" s="45"/>
      <c r="O134" s="35"/>
      <c r="S134" s="36"/>
    </row>
    <row r="135" spans="4:19" ht="12.75" hidden="1" customHeight="1">
      <c r="D135" s="48">
        <f t="shared" si="4"/>
        <v>2500</v>
      </c>
      <c r="E135" s="46">
        <f>E134+2500</f>
        <v>62500</v>
      </c>
      <c r="F135" s="47">
        <f>F134+200</f>
        <v>10200</v>
      </c>
      <c r="G135" s="45"/>
      <c r="O135" s="35"/>
      <c r="S135" s="36"/>
    </row>
    <row r="136" spans="4:19" ht="12.75" hidden="1" customHeight="1">
      <c r="D136" s="48">
        <f t="shared" si="4"/>
        <v>2500</v>
      </c>
      <c r="E136" s="46">
        <f>E135+2500</f>
        <v>65000</v>
      </c>
      <c r="F136" s="47">
        <f>F134+400</f>
        <v>10400</v>
      </c>
      <c r="G136" s="45"/>
      <c r="O136" s="35"/>
      <c r="S136" s="36"/>
    </row>
    <row r="137" spans="4:19" ht="12.75" hidden="1" customHeight="1">
      <c r="D137" s="48">
        <f t="shared" si="4"/>
        <v>2500</v>
      </c>
      <c r="E137" s="46">
        <f>E136+2500</f>
        <v>67500</v>
      </c>
      <c r="F137" s="47">
        <f>F134+800</f>
        <v>10800</v>
      </c>
      <c r="G137" s="45"/>
      <c r="O137" s="35"/>
      <c r="S137" s="36"/>
    </row>
    <row r="138" spans="4:19" ht="12.75" hidden="1" customHeight="1">
      <c r="D138" s="48">
        <f t="shared" si="4"/>
        <v>2500</v>
      </c>
      <c r="E138" s="46">
        <f>E137+2500</f>
        <v>70000</v>
      </c>
      <c r="F138" s="47">
        <f>F134+1200</f>
        <v>11200</v>
      </c>
      <c r="G138" s="45"/>
      <c r="O138" s="35"/>
      <c r="S138" s="36"/>
    </row>
    <row r="139" spans="4:19" ht="12.75" hidden="1" customHeight="1">
      <c r="D139" s="48">
        <f t="shared" si="4"/>
        <v>5000</v>
      </c>
      <c r="E139" s="46">
        <f>E138+5000</f>
        <v>75000</v>
      </c>
      <c r="F139" s="47">
        <f>F134+2500</f>
        <v>12500</v>
      </c>
      <c r="G139" s="45"/>
      <c r="O139" s="35"/>
      <c r="S139" s="36"/>
    </row>
    <row r="140" spans="4:19" ht="12.75" hidden="1" customHeight="1">
      <c r="D140" s="48">
        <f t="shared" si="4"/>
        <v>2500</v>
      </c>
      <c r="E140" s="46">
        <f>E139+2500</f>
        <v>77500</v>
      </c>
      <c r="F140" s="47">
        <f>F139+200</f>
        <v>12700</v>
      </c>
      <c r="G140" s="45"/>
      <c r="O140" s="35"/>
      <c r="S140" s="36"/>
    </row>
    <row r="141" spans="4:19" ht="12.75" hidden="1" customHeight="1">
      <c r="D141" s="48">
        <f t="shared" si="4"/>
        <v>2500</v>
      </c>
      <c r="E141" s="46">
        <f>E140+2500</f>
        <v>80000</v>
      </c>
      <c r="F141" s="47">
        <f>F139+400</f>
        <v>12900</v>
      </c>
      <c r="G141" s="45"/>
      <c r="O141" s="35"/>
      <c r="S141" s="36"/>
    </row>
    <row r="142" spans="4:19" ht="12.75" hidden="1" customHeight="1">
      <c r="D142" s="48">
        <f t="shared" si="4"/>
        <v>2500</v>
      </c>
      <c r="E142" s="46">
        <f>E141+2500</f>
        <v>82500</v>
      </c>
      <c r="F142" s="47">
        <f>F139+800</f>
        <v>13300</v>
      </c>
      <c r="G142" s="45"/>
      <c r="O142" s="35"/>
      <c r="S142" s="36"/>
    </row>
    <row r="143" spans="4:19" ht="12.75" hidden="1" customHeight="1">
      <c r="D143" s="48">
        <f t="shared" si="4"/>
        <v>2500</v>
      </c>
      <c r="E143" s="46">
        <f>E142+2500</f>
        <v>85000</v>
      </c>
      <c r="F143" s="47">
        <f>F139+1200</f>
        <v>13700</v>
      </c>
      <c r="G143" s="45"/>
      <c r="O143" s="35"/>
      <c r="S143" s="36"/>
    </row>
    <row r="144" spans="4:19" ht="12.75" hidden="1" customHeight="1">
      <c r="D144" s="48">
        <f t="shared" si="4"/>
        <v>5000</v>
      </c>
      <c r="E144" s="46">
        <f>E143+5000</f>
        <v>90000</v>
      </c>
      <c r="F144" s="47">
        <f>F139+2500</f>
        <v>15000</v>
      </c>
      <c r="G144" s="45"/>
      <c r="O144" s="35"/>
      <c r="S144" s="36"/>
    </row>
    <row r="145" spans="4:19" ht="12.75" hidden="1" customHeight="1">
      <c r="D145" s="48">
        <f t="shared" si="4"/>
        <v>2500</v>
      </c>
      <c r="E145" s="46">
        <f>E144+2500</f>
        <v>92500</v>
      </c>
      <c r="F145" s="47">
        <f>F144+200</f>
        <v>15200</v>
      </c>
      <c r="G145" s="45"/>
      <c r="O145" s="35"/>
      <c r="S145" s="36"/>
    </row>
    <row r="146" spans="4:19" ht="12.75" hidden="1" customHeight="1">
      <c r="D146" s="48">
        <f t="shared" si="4"/>
        <v>2500</v>
      </c>
      <c r="E146" s="46">
        <f>E145+2500</f>
        <v>95000</v>
      </c>
      <c r="F146" s="47">
        <f>F144+400</f>
        <v>15400</v>
      </c>
      <c r="G146" s="45"/>
      <c r="O146" s="35"/>
      <c r="S146" s="36"/>
    </row>
    <row r="147" spans="4:19" ht="12.75" hidden="1" customHeight="1">
      <c r="D147" s="48">
        <f t="shared" si="4"/>
        <v>2500</v>
      </c>
      <c r="E147" s="46">
        <f>E146+2500</f>
        <v>97500</v>
      </c>
      <c r="F147" s="47">
        <f>F144+800</f>
        <v>15800</v>
      </c>
      <c r="G147" s="45"/>
      <c r="O147" s="35"/>
      <c r="S147" s="36"/>
    </row>
    <row r="148" spans="4:19" ht="12.75" hidden="1" customHeight="1">
      <c r="D148" s="48">
        <f t="shared" si="4"/>
        <v>2500</v>
      </c>
      <c r="E148" s="46">
        <f>E147+2500</f>
        <v>100000</v>
      </c>
      <c r="F148" s="47">
        <f>F144+1200</f>
        <v>16200</v>
      </c>
      <c r="G148" s="45"/>
      <c r="O148" s="35"/>
      <c r="S148" s="36"/>
    </row>
    <row r="149" spans="4:19" ht="12.75" hidden="1" customHeight="1">
      <c r="D149" s="48">
        <f t="shared" si="4"/>
        <v>5000</v>
      </c>
      <c r="E149" s="46">
        <f>E148+5000</f>
        <v>105000</v>
      </c>
      <c r="F149" s="47">
        <f>F144+2500</f>
        <v>17500</v>
      </c>
      <c r="G149" s="45"/>
      <c r="O149" s="35"/>
      <c r="S149" s="36"/>
    </row>
    <row r="150" spans="4:19" ht="12.75" hidden="1" customHeight="1">
      <c r="D150" s="48">
        <f t="shared" si="4"/>
        <v>2500</v>
      </c>
      <c r="E150" s="46">
        <f>E149+2500</f>
        <v>107500</v>
      </c>
      <c r="F150" s="47">
        <f>F149+200</f>
        <v>17700</v>
      </c>
      <c r="G150" s="45"/>
      <c r="O150" s="35"/>
      <c r="S150" s="36"/>
    </row>
    <row r="151" spans="4:19" ht="12.75" hidden="1" customHeight="1">
      <c r="D151" s="48">
        <f t="shared" si="4"/>
        <v>2500</v>
      </c>
      <c r="E151" s="46">
        <f>E150+2500</f>
        <v>110000</v>
      </c>
      <c r="F151" s="47">
        <f>F149+400</f>
        <v>17900</v>
      </c>
      <c r="G151" s="45"/>
      <c r="O151" s="35"/>
      <c r="S151" s="36"/>
    </row>
    <row r="152" spans="4:19" ht="12.75" hidden="1" customHeight="1">
      <c r="D152" s="48">
        <f t="shared" si="4"/>
        <v>2500</v>
      </c>
      <c r="E152" s="46">
        <f>E151+2500</f>
        <v>112500</v>
      </c>
      <c r="F152" s="47">
        <f>F149+800</f>
        <v>18300</v>
      </c>
      <c r="G152" s="45"/>
      <c r="O152" s="35"/>
      <c r="S152" s="36"/>
    </row>
    <row r="153" spans="4:19" ht="12.75" hidden="1" customHeight="1">
      <c r="D153" s="48">
        <f t="shared" si="4"/>
        <v>2500</v>
      </c>
      <c r="E153" s="46">
        <f>E152+2500</f>
        <v>115000</v>
      </c>
      <c r="F153" s="47">
        <f>F149+1200</f>
        <v>18700</v>
      </c>
      <c r="G153" s="45"/>
      <c r="O153" s="35"/>
      <c r="S153" s="36"/>
    </row>
    <row r="154" spans="4:19" ht="12.75" hidden="1" customHeight="1">
      <c r="D154" s="48">
        <f t="shared" si="4"/>
        <v>5000</v>
      </c>
      <c r="E154" s="46">
        <f>E153+5000</f>
        <v>120000</v>
      </c>
      <c r="F154" s="47">
        <f>F149+2500</f>
        <v>20000</v>
      </c>
      <c r="G154" s="45"/>
      <c r="O154" s="35"/>
      <c r="S154" s="36"/>
    </row>
    <row r="155" spans="4:19" ht="12.75" hidden="1" customHeight="1">
      <c r="D155" s="48">
        <f t="shared" si="4"/>
        <v>2500</v>
      </c>
      <c r="E155" s="46">
        <f t="shared" ref="E155:E213" si="5">E154+2500</f>
        <v>122500</v>
      </c>
      <c r="F155" s="47">
        <f>F154+200</f>
        <v>20200</v>
      </c>
      <c r="G155" s="45"/>
      <c r="O155" s="35"/>
      <c r="S155" s="36"/>
    </row>
    <row r="156" spans="4:19" ht="12.75" hidden="1" customHeight="1">
      <c r="D156" s="48">
        <f t="shared" si="4"/>
        <v>2500</v>
      </c>
      <c r="E156" s="46">
        <f t="shared" si="5"/>
        <v>125000</v>
      </c>
      <c r="F156" s="47">
        <f>F154+400</f>
        <v>20400</v>
      </c>
      <c r="G156" s="45"/>
      <c r="O156" s="35"/>
      <c r="S156" s="36"/>
    </row>
    <row r="157" spans="4:19" ht="12.75" hidden="1" customHeight="1">
      <c r="D157" s="48">
        <f t="shared" si="4"/>
        <v>2500</v>
      </c>
      <c r="E157" s="46">
        <f t="shared" si="5"/>
        <v>127500</v>
      </c>
      <c r="F157" s="47">
        <f>F154+800</f>
        <v>20800</v>
      </c>
      <c r="G157" s="45"/>
      <c r="O157" s="35"/>
      <c r="S157" s="36"/>
    </row>
    <row r="158" spans="4:19" ht="12.75" hidden="1" customHeight="1">
      <c r="D158" s="48">
        <f t="shared" si="4"/>
        <v>2500</v>
      </c>
      <c r="E158" s="46">
        <f t="shared" si="5"/>
        <v>130000</v>
      </c>
      <c r="F158" s="47">
        <f>F154+1200</f>
        <v>21200</v>
      </c>
      <c r="G158" s="45"/>
      <c r="O158" s="35"/>
      <c r="S158" s="36"/>
    </row>
    <row r="159" spans="4:19" ht="12.75" hidden="1" customHeight="1">
      <c r="D159" s="48">
        <f t="shared" si="4"/>
        <v>5000</v>
      </c>
      <c r="E159" s="46">
        <f>E158+5000</f>
        <v>135000</v>
      </c>
      <c r="F159" s="47">
        <f>F154+2500</f>
        <v>22500</v>
      </c>
      <c r="G159" s="45"/>
      <c r="O159" s="35"/>
      <c r="S159" s="36"/>
    </row>
    <row r="160" spans="4:19" ht="12.75" hidden="1" customHeight="1">
      <c r="D160" s="48">
        <f t="shared" si="4"/>
        <v>2500</v>
      </c>
      <c r="E160" s="46">
        <f t="shared" si="5"/>
        <v>137500</v>
      </c>
      <c r="F160" s="47">
        <f>F159+200</f>
        <v>22700</v>
      </c>
      <c r="G160" s="45"/>
      <c r="O160" s="35"/>
      <c r="S160" s="36"/>
    </row>
    <row r="161" spans="4:19" ht="12.75" hidden="1" customHeight="1">
      <c r="D161" s="48">
        <f t="shared" si="4"/>
        <v>2500</v>
      </c>
      <c r="E161" s="46">
        <f t="shared" si="5"/>
        <v>140000</v>
      </c>
      <c r="F161" s="47">
        <f>F159+400</f>
        <v>22900</v>
      </c>
      <c r="G161" s="45"/>
      <c r="O161" s="35"/>
      <c r="S161" s="36"/>
    </row>
    <row r="162" spans="4:19" ht="12.75" hidden="1" customHeight="1">
      <c r="D162" s="48">
        <f t="shared" si="4"/>
        <v>2500</v>
      </c>
      <c r="E162" s="46">
        <f t="shared" si="5"/>
        <v>142500</v>
      </c>
      <c r="F162" s="47">
        <f>F159+800</f>
        <v>23300</v>
      </c>
      <c r="G162" s="45"/>
      <c r="O162" s="35"/>
      <c r="S162" s="36"/>
    </row>
    <row r="163" spans="4:19" ht="12.75" hidden="1" customHeight="1">
      <c r="D163" s="48">
        <f t="shared" si="4"/>
        <v>2500</v>
      </c>
      <c r="E163" s="46">
        <f t="shared" si="5"/>
        <v>145000</v>
      </c>
      <c r="F163" s="47">
        <f>F159+1200</f>
        <v>23700</v>
      </c>
      <c r="G163" s="45"/>
      <c r="O163" s="35"/>
      <c r="S163" s="36"/>
    </row>
    <row r="164" spans="4:19" ht="12.75" hidden="1" customHeight="1">
      <c r="D164" s="48">
        <f t="shared" si="4"/>
        <v>5000</v>
      </c>
      <c r="E164" s="46">
        <f>E163+5000</f>
        <v>150000</v>
      </c>
      <c r="F164" s="47">
        <f>F159+2500</f>
        <v>25000</v>
      </c>
      <c r="G164" s="45"/>
      <c r="O164" s="35"/>
      <c r="S164" s="36"/>
    </row>
    <row r="165" spans="4:19" ht="12.75" hidden="1" customHeight="1">
      <c r="D165" s="48">
        <f t="shared" si="4"/>
        <v>2500</v>
      </c>
      <c r="E165" s="46">
        <f t="shared" si="5"/>
        <v>152500</v>
      </c>
      <c r="F165" s="47">
        <f>F164+200</f>
        <v>25200</v>
      </c>
      <c r="G165" s="45"/>
      <c r="O165" s="35"/>
      <c r="S165" s="36"/>
    </row>
    <row r="166" spans="4:19" ht="12.75" hidden="1" customHeight="1">
      <c r="D166" s="48">
        <f t="shared" si="4"/>
        <v>2500</v>
      </c>
      <c r="E166" s="46">
        <f t="shared" si="5"/>
        <v>155000</v>
      </c>
      <c r="F166" s="47">
        <f>F164+400</f>
        <v>25400</v>
      </c>
      <c r="G166" s="45"/>
      <c r="O166" s="35"/>
      <c r="S166" s="36"/>
    </row>
    <row r="167" spans="4:19" ht="12.75" hidden="1" customHeight="1">
      <c r="D167" s="48">
        <f t="shared" si="4"/>
        <v>2500</v>
      </c>
      <c r="E167" s="46">
        <f t="shared" si="5"/>
        <v>157500</v>
      </c>
      <c r="F167" s="47">
        <f>F164+800</f>
        <v>25800</v>
      </c>
      <c r="G167" s="45"/>
      <c r="O167" s="35"/>
      <c r="S167" s="36"/>
    </row>
    <row r="168" spans="4:19" ht="12.75" hidden="1" customHeight="1">
      <c r="D168" s="48">
        <f t="shared" si="4"/>
        <v>2500</v>
      </c>
      <c r="E168" s="46">
        <f t="shared" si="5"/>
        <v>160000</v>
      </c>
      <c r="F168" s="47">
        <f>F164+1200</f>
        <v>26200</v>
      </c>
      <c r="G168" s="45"/>
      <c r="O168" s="35"/>
      <c r="S168" s="36"/>
    </row>
    <row r="169" spans="4:19" ht="12.75" hidden="1" customHeight="1">
      <c r="D169" s="48">
        <f t="shared" si="4"/>
        <v>5000</v>
      </c>
      <c r="E169" s="46">
        <f>E168+5000</f>
        <v>165000</v>
      </c>
      <c r="F169" s="47">
        <f>F164+2500</f>
        <v>27500</v>
      </c>
      <c r="G169" s="45"/>
      <c r="O169" s="35"/>
      <c r="S169" s="36"/>
    </row>
    <row r="170" spans="4:19" ht="12.75" hidden="1" customHeight="1">
      <c r="D170" s="48">
        <f t="shared" si="4"/>
        <v>2500</v>
      </c>
      <c r="E170" s="46">
        <f t="shared" si="5"/>
        <v>167500</v>
      </c>
      <c r="F170" s="47">
        <f>F169+200</f>
        <v>27700</v>
      </c>
      <c r="G170" s="45"/>
      <c r="O170" s="35"/>
      <c r="S170" s="36"/>
    </row>
    <row r="171" spans="4:19" ht="12.75" hidden="1" customHeight="1">
      <c r="D171" s="48">
        <f t="shared" si="4"/>
        <v>2500</v>
      </c>
      <c r="E171" s="46">
        <f t="shared" si="5"/>
        <v>170000</v>
      </c>
      <c r="F171" s="47">
        <f>F169+400</f>
        <v>27900</v>
      </c>
      <c r="G171" s="45"/>
      <c r="O171" s="35"/>
      <c r="S171" s="36"/>
    </row>
    <row r="172" spans="4:19" ht="12.75" hidden="1" customHeight="1">
      <c r="D172" s="48">
        <f t="shared" si="4"/>
        <v>2500</v>
      </c>
      <c r="E172" s="46">
        <f t="shared" si="5"/>
        <v>172500</v>
      </c>
      <c r="F172" s="47">
        <f>F169+800</f>
        <v>28300</v>
      </c>
      <c r="G172" s="45"/>
      <c r="O172" s="35"/>
      <c r="S172" s="36"/>
    </row>
    <row r="173" spans="4:19" ht="12.75" hidden="1" customHeight="1">
      <c r="D173" s="48">
        <f t="shared" si="4"/>
        <v>2500</v>
      </c>
      <c r="E173" s="46">
        <f t="shared" si="5"/>
        <v>175000</v>
      </c>
      <c r="F173" s="47">
        <f>F169+1200</f>
        <v>28700</v>
      </c>
      <c r="G173" s="45"/>
      <c r="O173" s="35"/>
      <c r="S173" s="36"/>
    </row>
    <row r="174" spans="4:19" ht="12.75" hidden="1" customHeight="1">
      <c r="D174" s="48">
        <f t="shared" si="4"/>
        <v>5000</v>
      </c>
      <c r="E174" s="46">
        <f>E173+5000</f>
        <v>180000</v>
      </c>
      <c r="F174" s="47">
        <f>F169+2500</f>
        <v>30000</v>
      </c>
      <c r="G174" s="45"/>
      <c r="O174" s="35"/>
      <c r="S174" s="36"/>
    </row>
    <row r="175" spans="4:19" ht="12.75" hidden="1" customHeight="1">
      <c r="D175" s="48">
        <f t="shared" si="4"/>
        <v>2500</v>
      </c>
      <c r="E175" s="46">
        <f t="shared" si="5"/>
        <v>182500</v>
      </c>
      <c r="F175" s="47">
        <f>F174+200</f>
        <v>30200</v>
      </c>
      <c r="G175" s="45"/>
      <c r="O175" s="35"/>
      <c r="S175" s="36"/>
    </row>
    <row r="176" spans="4:19" ht="12.75" hidden="1" customHeight="1">
      <c r="D176" s="48">
        <f t="shared" si="4"/>
        <v>2500</v>
      </c>
      <c r="E176" s="46">
        <f t="shared" si="5"/>
        <v>185000</v>
      </c>
      <c r="F176" s="47">
        <f>F174+400</f>
        <v>30400</v>
      </c>
      <c r="G176" s="45"/>
      <c r="O176" s="35"/>
      <c r="S176" s="36"/>
    </row>
    <row r="177" spans="4:19" ht="12.75" hidden="1" customHeight="1">
      <c r="D177" s="48">
        <f t="shared" si="4"/>
        <v>2500</v>
      </c>
      <c r="E177" s="46">
        <f t="shared" si="5"/>
        <v>187500</v>
      </c>
      <c r="F177" s="47">
        <f>F174+800</f>
        <v>30800</v>
      </c>
      <c r="G177" s="45"/>
      <c r="O177" s="35"/>
      <c r="S177" s="36"/>
    </row>
    <row r="178" spans="4:19" ht="12.75" hidden="1" customHeight="1">
      <c r="D178" s="48">
        <f t="shared" si="4"/>
        <v>2500</v>
      </c>
      <c r="E178" s="46">
        <f t="shared" si="5"/>
        <v>190000</v>
      </c>
      <c r="F178" s="47">
        <f>F174+1200</f>
        <v>31200</v>
      </c>
      <c r="G178" s="45"/>
      <c r="O178" s="35"/>
      <c r="S178" s="36"/>
    </row>
    <row r="179" spans="4:19" ht="12.75" hidden="1" customHeight="1">
      <c r="D179" s="48">
        <f t="shared" si="4"/>
        <v>5000</v>
      </c>
      <c r="E179" s="46">
        <f>E178+5000</f>
        <v>195000</v>
      </c>
      <c r="F179" s="47">
        <f>F174+2500</f>
        <v>32500</v>
      </c>
      <c r="G179" s="45"/>
      <c r="O179" s="35"/>
      <c r="S179" s="36"/>
    </row>
    <row r="180" spans="4:19" ht="12.75" hidden="1" customHeight="1">
      <c r="D180" s="48">
        <f t="shared" ref="D180:D214" si="6">E180-E179</f>
        <v>2500</v>
      </c>
      <c r="E180" s="46">
        <f t="shared" si="5"/>
        <v>197500</v>
      </c>
      <c r="F180" s="47">
        <f>F179+200</f>
        <v>32700</v>
      </c>
      <c r="G180" s="45"/>
      <c r="O180" s="35"/>
      <c r="S180" s="36"/>
    </row>
    <row r="181" spans="4:19" ht="12.75" hidden="1" customHeight="1">
      <c r="D181" s="48">
        <f t="shared" si="6"/>
        <v>2500</v>
      </c>
      <c r="E181" s="46">
        <f t="shared" si="5"/>
        <v>200000</v>
      </c>
      <c r="F181" s="47">
        <f>F179+400</f>
        <v>32900</v>
      </c>
      <c r="G181" s="45"/>
      <c r="O181" s="35"/>
      <c r="S181" s="36"/>
    </row>
    <row r="182" spans="4:19" ht="12.75" hidden="1" customHeight="1">
      <c r="D182" s="48">
        <f t="shared" si="6"/>
        <v>2500</v>
      </c>
      <c r="E182" s="46">
        <f t="shared" si="5"/>
        <v>202500</v>
      </c>
      <c r="F182" s="47">
        <f>F179+800</f>
        <v>33300</v>
      </c>
      <c r="G182" s="45"/>
      <c r="O182" s="35"/>
      <c r="S182" s="36"/>
    </row>
    <row r="183" spans="4:19" ht="12.75" hidden="1" customHeight="1">
      <c r="D183" s="48">
        <f t="shared" si="6"/>
        <v>2500</v>
      </c>
      <c r="E183" s="46">
        <f t="shared" si="5"/>
        <v>205000</v>
      </c>
      <c r="F183" s="47">
        <f>F179+1200</f>
        <v>33700</v>
      </c>
      <c r="G183" s="45"/>
      <c r="O183" s="35"/>
      <c r="S183" s="36"/>
    </row>
    <row r="184" spans="4:19" ht="12.75" hidden="1" customHeight="1">
      <c r="D184" s="48">
        <f t="shared" si="6"/>
        <v>5000</v>
      </c>
      <c r="E184" s="46">
        <f>E183+5000</f>
        <v>210000</v>
      </c>
      <c r="F184" s="47">
        <f>F179+2500</f>
        <v>35000</v>
      </c>
      <c r="G184" s="45"/>
      <c r="O184" s="35"/>
      <c r="S184" s="36"/>
    </row>
    <row r="185" spans="4:19" ht="12.75" hidden="1" customHeight="1">
      <c r="D185" s="48">
        <f t="shared" si="6"/>
        <v>2500</v>
      </c>
      <c r="E185" s="46">
        <f t="shared" si="5"/>
        <v>212500</v>
      </c>
      <c r="F185" s="47">
        <f>F184+200</f>
        <v>35200</v>
      </c>
      <c r="G185" s="45"/>
      <c r="O185" s="35"/>
      <c r="S185" s="36"/>
    </row>
    <row r="186" spans="4:19" ht="12.75" hidden="1" customHeight="1">
      <c r="D186" s="48">
        <f t="shared" si="6"/>
        <v>2500</v>
      </c>
      <c r="E186" s="46">
        <f t="shared" si="5"/>
        <v>215000</v>
      </c>
      <c r="F186" s="47">
        <f>F184+400</f>
        <v>35400</v>
      </c>
      <c r="G186" s="45"/>
      <c r="O186" s="35"/>
      <c r="S186" s="36"/>
    </row>
    <row r="187" spans="4:19" ht="12.75" hidden="1" customHeight="1">
      <c r="D187" s="48">
        <f t="shared" si="6"/>
        <v>2500</v>
      </c>
      <c r="E187" s="46">
        <f t="shared" si="5"/>
        <v>217500</v>
      </c>
      <c r="F187" s="47">
        <f>F184+800</f>
        <v>35800</v>
      </c>
      <c r="G187" s="45"/>
      <c r="O187" s="35"/>
      <c r="S187" s="36"/>
    </row>
    <row r="188" spans="4:19" ht="12.75" hidden="1" customHeight="1">
      <c r="D188" s="48">
        <f t="shared" si="6"/>
        <v>2500</v>
      </c>
      <c r="E188" s="46">
        <f t="shared" si="5"/>
        <v>220000</v>
      </c>
      <c r="F188" s="47">
        <f>F184+1200</f>
        <v>36200</v>
      </c>
      <c r="G188" s="45"/>
      <c r="O188" s="35"/>
      <c r="S188" s="36"/>
    </row>
    <row r="189" spans="4:19" ht="12.75" hidden="1" customHeight="1">
      <c r="D189" s="48">
        <f t="shared" si="6"/>
        <v>5000</v>
      </c>
      <c r="E189" s="46">
        <f>E188+5000</f>
        <v>225000</v>
      </c>
      <c r="F189" s="47">
        <f>F184+2500</f>
        <v>37500</v>
      </c>
      <c r="G189" s="45"/>
      <c r="O189" s="35"/>
      <c r="S189" s="36"/>
    </row>
    <row r="190" spans="4:19" ht="12.75" hidden="1" customHeight="1">
      <c r="D190" s="48">
        <f t="shared" si="6"/>
        <v>2500</v>
      </c>
      <c r="E190" s="46">
        <f t="shared" si="5"/>
        <v>227500</v>
      </c>
      <c r="F190" s="47">
        <f>F189+200</f>
        <v>37700</v>
      </c>
      <c r="G190" s="45"/>
      <c r="O190" s="35"/>
      <c r="S190" s="36"/>
    </row>
    <row r="191" spans="4:19" ht="12.75" hidden="1" customHeight="1">
      <c r="D191" s="48">
        <f t="shared" si="6"/>
        <v>2500</v>
      </c>
      <c r="E191" s="46">
        <f t="shared" si="5"/>
        <v>230000</v>
      </c>
      <c r="F191" s="47">
        <f>F189+400</f>
        <v>37900</v>
      </c>
      <c r="G191" s="45"/>
      <c r="O191" s="35"/>
      <c r="S191" s="36"/>
    </row>
    <row r="192" spans="4:19" ht="12.75" hidden="1" customHeight="1">
      <c r="D192" s="48">
        <f t="shared" si="6"/>
        <v>2500</v>
      </c>
      <c r="E192" s="46">
        <f t="shared" si="5"/>
        <v>232500</v>
      </c>
      <c r="F192" s="47">
        <f>F189+800</f>
        <v>38300</v>
      </c>
      <c r="G192" s="45"/>
      <c r="O192" s="35"/>
      <c r="S192" s="36"/>
    </row>
    <row r="193" spans="4:19" ht="12.75" hidden="1" customHeight="1">
      <c r="D193" s="48">
        <f t="shared" si="6"/>
        <v>2500</v>
      </c>
      <c r="E193" s="46">
        <f t="shared" si="5"/>
        <v>235000</v>
      </c>
      <c r="F193" s="47">
        <f>F189+1200</f>
        <v>38700</v>
      </c>
      <c r="G193" s="45"/>
      <c r="O193" s="35"/>
      <c r="S193" s="36"/>
    </row>
    <row r="194" spans="4:19" ht="12.75" hidden="1" customHeight="1">
      <c r="D194" s="48">
        <f t="shared" si="6"/>
        <v>5000</v>
      </c>
      <c r="E194" s="46">
        <f>E193+5000</f>
        <v>240000</v>
      </c>
      <c r="F194" s="47">
        <f>F189+2500</f>
        <v>40000</v>
      </c>
      <c r="G194" s="45"/>
      <c r="O194" s="35"/>
      <c r="S194" s="36"/>
    </row>
    <row r="195" spans="4:19" ht="12.75" hidden="1" customHeight="1">
      <c r="D195" s="48">
        <f t="shared" si="6"/>
        <v>2500</v>
      </c>
      <c r="E195" s="46">
        <f t="shared" si="5"/>
        <v>242500</v>
      </c>
      <c r="F195" s="47">
        <f>F194+200</f>
        <v>40200</v>
      </c>
      <c r="G195" s="45"/>
      <c r="O195" s="35"/>
      <c r="S195" s="36"/>
    </row>
    <row r="196" spans="4:19" ht="12.75" hidden="1" customHeight="1">
      <c r="D196" s="48">
        <f t="shared" si="6"/>
        <v>2500</v>
      </c>
      <c r="E196" s="46">
        <f t="shared" si="5"/>
        <v>245000</v>
      </c>
      <c r="F196" s="47">
        <f>F194+400</f>
        <v>40400</v>
      </c>
      <c r="G196" s="45"/>
      <c r="O196" s="35"/>
      <c r="S196" s="36"/>
    </row>
    <row r="197" spans="4:19" ht="12.75" hidden="1" customHeight="1">
      <c r="D197" s="48">
        <f t="shared" si="6"/>
        <v>2500</v>
      </c>
      <c r="E197" s="46">
        <f t="shared" si="5"/>
        <v>247500</v>
      </c>
      <c r="F197" s="47">
        <f>F194+800</f>
        <v>40800</v>
      </c>
      <c r="G197" s="45"/>
      <c r="O197" s="35"/>
      <c r="S197" s="36"/>
    </row>
    <row r="198" spans="4:19" ht="12.75" hidden="1" customHeight="1">
      <c r="D198" s="48">
        <f t="shared" si="6"/>
        <v>2500</v>
      </c>
      <c r="E198" s="46">
        <f t="shared" si="5"/>
        <v>250000</v>
      </c>
      <c r="F198" s="47">
        <f>F194+1200</f>
        <v>41200</v>
      </c>
      <c r="G198" s="45"/>
      <c r="O198" s="35"/>
      <c r="S198" s="36"/>
    </row>
    <row r="199" spans="4:19" ht="12.75" hidden="1" customHeight="1">
      <c r="D199" s="48">
        <f t="shared" si="6"/>
        <v>5000</v>
      </c>
      <c r="E199" s="46">
        <f>E198+5000</f>
        <v>255000</v>
      </c>
      <c r="F199" s="47">
        <f>F194+2500</f>
        <v>42500</v>
      </c>
      <c r="G199" s="45"/>
      <c r="O199" s="35"/>
      <c r="S199" s="36"/>
    </row>
    <row r="200" spans="4:19" ht="12.75" hidden="1" customHeight="1">
      <c r="D200" s="48">
        <f t="shared" si="6"/>
        <v>2500</v>
      </c>
      <c r="E200" s="46">
        <f t="shared" si="5"/>
        <v>257500</v>
      </c>
      <c r="F200" s="47">
        <f>F199+200</f>
        <v>42700</v>
      </c>
      <c r="G200" s="45"/>
      <c r="O200" s="35"/>
      <c r="S200" s="36"/>
    </row>
    <row r="201" spans="4:19" ht="12.75" hidden="1" customHeight="1">
      <c r="D201" s="48">
        <f t="shared" si="6"/>
        <v>2500</v>
      </c>
      <c r="E201" s="46">
        <f t="shared" si="5"/>
        <v>260000</v>
      </c>
      <c r="F201" s="47">
        <f>F199+400</f>
        <v>42900</v>
      </c>
      <c r="G201" s="45"/>
      <c r="O201" s="35"/>
      <c r="S201" s="36"/>
    </row>
    <row r="202" spans="4:19" ht="12.75" hidden="1" customHeight="1">
      <c r="D202" s="48">
        <f t="shared" si="6"/>
        <v>2500</v>
      </c>
      <c r="E202" s="46">
        <f t="shared" si="5"/>
        <v>262500</v>
      </c>
      <c r="F202" s="47">
        <f>F199+800</f>
        <v>43300</v>
      </c>
      <c r="G202" s="45"/>
      <c r="O202" s="35"/>
      <c r="S202" s="36"/>
    </row>
    <row r="203" spans="4:19" ht="12.75" hidden="1" customHeight="1">
      <c r="D203" s="48">
        <f t="shared" si="6"/>
        <v>2500</v>
      </c>
      <c r="E203" s="46">
        <f t="shared" si="5"/>
        <v>265000</v>
      </c>
      <c r="F203" s="47">
        <f>F199+1200</f>
        <v>43700</v>
      </c>
      <c r="G203" s="45"/>
      <c r="O203" s="35"/>
      <c r="S203" s="36"/>
    </row>
    <row r="204" spans="4:19" ht="12.75" hidden="1" customHeight="1">
      <c r="D204" s="48">
        <f t="shared" si="6"/>
        <v>5000</v>
      </c>
      <c r="E204" s="46">
        <f>E203+5000</f>
        <v>270000</v>
      </c>
      <c r="F204" s="47">
        <f>F199+2500</f>
        <v>45000</v>
      </c>
      <c r="G204" s="45"/>
      <c r="O204" s="35"/>
      <c r="S204" s="36"/>
    </row>
    <row r="205" spans="4:19" ht="12.75" hidden="1" customHeight="1">
      <c r="D205" s="48">
        <f t="shared" si="6"/>
        <v>2500</v>
      </c>
      <c r="E205" s="46">
        <f t="shared" si="5"/>
        <v>272500</v>
      </c>
      <c r="F205" s="47">
        <f>F204+200</f>
        <v>45200</v>
      </c>
      <c r="G205" s="45"/>
      <c r="O205" s="35"/>
      <c r="S205" s="36"/>
    </row>
    <row r="206" spans="4:19" ht="12.75" hidden="1" customHeight="1">
      <c r="D206" s="48">
        <f t="shared" si="6"/>
        <v>2500</v>
      </c>
      <c r="E206" s="46">
        <f t="shared" si="5"/>
        <v>275000</v>
      </c>
      <c r="F206" s="47">
        <f>F204+400</f>
        <v>45400</v>
      </c>
      <c r="G206" s="45"/>
      <c r="O206" s="35"/>
      <c r="S206" s="36"/>
    </row>
    <row r="207" spans="4:19" ht="12.75" hidden="1" customHeight="1">
      <c r="D207" s="48">
        <f t="shared" si="6"/>
        <v>2500</v>
      </c>
      <c r="E207" s="46">
        <f t="shared" si="5"/>
        <v>277500</v>
      </c>
      <c r="F207" s="47">
        <f>F204+800</f>
        <v>45800</v>
      </c>
      <c r="G207" s="45"/>
      <c r="O207" s="35"/>
      <c r="S207" s="36"/>
    </row>
    <row r="208" spans="4:19" ht="12.75" hidden="1" customHeight="1">
      <c r="D208" s="48">
        <f t="shared" si="6"/>
        <v>2500</v>
      </c>
      <c r="E208" s="46">
        <f t="shared" si="5"/>
        <v>280000</v>
      </c>
      <c r="F208" s="47">
        <f>F204+1200</f>
        <v>46200</v>
      </c>
      <c r="G208" s="45"/>
      <c r="O208" s="35"/>
      <c r="S208" s="36"/>
    </row>
    <row r="209" spans="4:19" ht="12.75" hidden="1" customHeight="1">
      <c r="D209" s="48">
        <f t="shared" si="6"/>
        <v>5000</v>
      </c>
      <c r="E209" s="46">
        <f>E208+5000</f>
        <v>285000</v>
      </c>
      <c r="F209" s="47">
        <f>F204+2500</f>
        <v>47500</v>
      </c>
      <c r="G209" s="45"/>
      <c r="O209" s="35"/>
      <c r="S209" s="36"/>
    </row>
    <row r="210" spans="4:19" ht="12.75" hidden="1" customHeight="1">
      <c r="D210" s="48">
        <f t="shared" si="6"/>
        <v>2500</v>
      </c>
      <c r="E210" s="46">
        <f t="shared" si="5"/>
        <v>287500</v>
      </c>
      <c r="F210" s="47">
        <f>F209+200</f>
        <v>47700</v>
      </c>
      <c r="G210" s="45"/>
      <c r="O210" s="35"/>
      <c r="S210" s="36"/>
    </row>
    <row r="211" spans="4:19" ht="12.75" hidden="1" customHeight="1">
      <c r="D211" s="48">
        <f t="shared" si="6"/>
        <v>2500</v>
      </c>
      <c r="E211" s="46">
        <f t="shared" si="5"/>
        <v>290000</v>
      </c>
      <c r="F211" s="47">
        <f>F209+400</f>
        <v>47900</v>
      </c>
      <c r="G211" s="45"/>
      <c r="O211" s="35"/>
      <c r="S211" s="36"/>
    </row>
    <row r="212" spans="4:19" ht="12.75" hidden="1" customHeight="1">
      <c r="D212" s="48">
        <f t="shared" si="6"/>
        <v>2500</v>
      </c>
      <c r="E212" s="46">
        <f t="shared" si="5"/>
        <v>292500</v>
      </c>
      <c r="F212" s="47">
        <f>F209+800</f>
        <v>48300</v>
      </c>
      <c r="G212" s="45"/>
      <c r="O212" s="35"/>
      <c r="S212" s="36"/>
    </row>
    <row r="213" spans="4:19" ht="12.75" hidden="1" customHeight="1">
      <c r="D213" s="48">
        <f t="shared" si="6"/>
        <v>2500</v>
      </c>
      <c r="E213" s="46">
        <f t="shared" si="5"/>
        <v>295000</v>
      </c>
      <c r="F213" s="47">
        <f>F209+1200</f>
        <v>48700</v>
      </c>
      <c r="G213" s="45"/>
      <c r="O213" s="35"/>
      <c r="S213" s="36"/>
    </row>
    <row r="214" spans="4:19" ht="0.75" hidden="1" customHeight="1">
      <c r="D214" s="48">
        <f t="shared" si="6"/>
        <v>5000</v>
      </c>
      <c r="E214" s="46">
        <f>E213+5000</f>
        <v>300000</v>
      </c>
      <c r="F214" s="47">
        <f>F209+2500</f>
        <v>50000</v>
      </c>
      <c r="G214" s="45"/>
      <c r="O214" s="35"/>
      <c r="S214" s="36"/>
    </row>
    <row r="215" spans="4:19" ht="12.75" hidden="1" customHeight="1">
      <c r="D215" s="48"/>
      <c r="E215" s="46"/>
      <c r="F215" s="47"/>
      <c r="G215" s="45"/>
      <c r="O215" s="35"/>
      <c r="S215" s="36"/>
    </row>
    <row r="216" spans="4:19" hidden="1">
      <c r="D216" s="48"/>
      <c r="E216" s="46"/>
      <c r="F216" s="47"/>
      <c r="G216" s="45"/>
      <c r="O216" s="35"/>
      <c r="S216" s="36"/>
    </row>
    <row r="217" spans="4:19" hidden="1">
      <c r="D217" s="48"/>
      <c r="E217" s="46"/>
      <c r="F217" s="47"/>
      <c r="G217" s="45"/>
      <c r="O217" s="35"/>
      <c r="S217" s="36"/>
    </row>
    <row r="218" spans="4:19" hidden="1">
      <c r="D218" s="48"/>
      <c r="E218" s="46"/>
      <c r="F218" s="47"/>
      <c r="G218" s="45"/>
      <c r="O218" s="35"/>
      <c r="S218" s="36"/>
    </row>
    <row r="219" spans="4:19" hidden="1">
      <c r="D219" s="48"/>
      <c r="E219" s="46"/>
      <c r="F219" s="47"/>
      <c r="G219" s="45"/>
      <c r="O219" s="35"/>
      <c r="S219" s="36"/>
    </row>
    <row r="220" spans="4:19" hidden="1">
      <c r="D220" s="48"/>
      <c r="E220" s="46"/>
      <c r="F220" s="47"/>
      <c r="G220" s="45"/>
      <c r="O220" s="35"/>
      <c r="S220" s="36"/>
    </row>
    <row r="221" spans="4:19" hidden="1">
      <c r="D221" s="48"/>
      <c r="E221" s="46"/>
      <c r="F221" s="47"/>
      <c r="G221" s="45"/>
      <c r="O221" s="35"/>
      <c r="S221" s="36"/>
    </row>
    <row r="222" spans="4:19" hidden="1">
      <c r="D222" s="48"/>
      <c r="E222" s="46"/>
      <c r="F222" s="47"/>
      <c r="G222" s="45"/>
      <c r="O222" s="35"/>
      <c r="S222" s="36"/>
    </row>
    <row r="223" spans="4:19" hidden="1">
      <c r="D223" s="48"/>
      <c r="E223" s="46"/>
      <c r="F223" s="47"/>
      <c r="G223" s="45"/>
      <c r="O223" s="35"/>
      <c r="S223" s="36"/>
    </row>
    <row r="224" spans="4:19" hidden="1">
      <c r="D224" s="48"/>
      <c r="E224" s="46"/>
      <c r="F224" s="47"/>
      <c r="G224" s="45"/>
      <c r="O224" s="35"/>
      <c r="S224" s="36"/>
    </row>
    <row r="225" spans="4:19" hidden="1">
      <c r="D225" s="48"/>
      <c r="E225" s="46"/>
      <c r="F225" s="47"/>
      <c r="G225" s="45"/>
      <c r="O225" s="35"/>
      <c r="S225" s="36"/>
    </row>
    <row r="226" spans="4:19" hidden="1">
      <c r="D226" s="48"/>
      <c r="E226" s="46"/>
      <c r="F226" s="47"/>
      <c r="G226" s="45"/>
      <c r="O226" s="35"/>
      <c r="S226" s="36"/>
    </row>
    <row r="227" spans="4:19" hidden="1">
      <c r="D227" s="48"/>
      <c r="E227" s="46"/>
      <c r="F227" s="47"/>
      <c r="G227" s="45"/>
      <c r="O227" s="35"/>
      <c r="S227" s="36"/>
    </row>
    <row r="228" spans="4:19" hidden="1">
      <c r="D228" s="48"/>
      <c r="E228" s="46"/>
      <c r="F228" s="47"/>
      <c r="G228" s="45"/>
      <c r="O228" s="35"/>
      <c r="S228" s="36"/>
    </row>
    <row r="229" spans="4:19" ht="2.25" hidden="1" customHeight="1">
      <c r="D229" s="48"/>
      <c r="E229" s="46"/>
      <c r="F229" s="47"/>
      <c r="G229" s="45"/>
      <c r="O229" s="35"/>
      <c r="S229" s="36"/>
    </row>
    <row r="230" spans="4:19" ht="12" hidden="1" customHeight="1">
      <c r="D230" s="48"/>
      <c r="E230" s="46"/>
      <c r="F230" s="47"/>
      <c r="G230" s="45"/>
      <c r="O230" s="35"/>
      <c r="S230" s="36"/>
    </row>
    <row r="231" spans="4:19" hidden="1">
      <c r="D231" s="48"/>
      <c r="E231" s="46"/>
      <c r="F231" s="47"/>
      <c r="G231" s="45"/>
      <c r="O231" s="35"/>
      <c r="S231" s="36"/>
    </row>
    <row r="232" spans="4:19" hidden="1">
      <c r="D232" s="7"/>
      <c r="G232" s="45"/>
      <c r="O232" s="35"/>
      <c r="S232" s="36"/>
    </row>
    <row r="233" spans="4:19" hidden="1">
      <c r="D233" s="7"/>
      <c r="E233" s="7"/>
      <c r="G233" s="45"/>
      <c r="O233" s="35"/>
      <c r="S233" s="36"/>
    </row>
    <row r="234" spans="4:19" hidden="1">
      <c r="D234" s="7"/>
      <c r="E234" s="7"/>
      <c r="G234" s="45"/>
      <c r="O234" s="35"/>
      <c r="S234" s="36"/>
    </row>
    <row r="235" spans="4:19" hidden="1">
      <c r="D235" s="7"/>
      <c r="E235" s="7"/>
      <c r="G235" s="45"/>
      <c r="O235" s="35"/>
      <c r="S235" s="36"/>
    </row>
    <row r="236" spans="4:19" hidden="1">
      <c r="D236" s="7"/>
      <c r="E236" s="7"/>
      <c r="G236" s="45"/>
      <c r="O236" s="35"/>
      <c r="S236" s="36"/>
    </row>
    <row r="237" spans="4:19" hidden="1">
      <c r="D237" s="7"/>
      <c r="E237" s="7"/>
      <c r="G237" s="45"/>
      <c r="O237" s="35"/>
      <c r="S237" s="36"/>
    </row>
    <row r="238" spans="4:19" hidden="1">
      <c r="D238" s="7"/>
      <c r="E238" s="7"/>
      <c r="G238" s="45"/>
      <c r="O238" s="35"/>
      <c r="S238" s="36"/>
    </row>
    <row r="239" spans="4:19" hidden="1">
      <c r="D239" s="7"/>
      <c r="E239" s="7"/>
      <c r="G239" s="45"/>
      <c r="O239" s="35"/>
      <c r="S239" s="36"/>
    </row>
    <row r="240" spans="4:19" hidden="1">
      <c r="D240" s="7"/>
      <c r="E240" s="7"/>
      <c r="G240" s="45"/>
      <c r="O240" s="35"/>
      <c r="S240" s="36"/>
    </row>
    <row r="241" spans="4:19" hidden="1">
      <c r="D241" s="7"/>
      <c r="E241" s="7"/>
      <c r="G241" s="45"/>
      <c r="O241" s="35"/>
      <c r="P241" s="35"/>
      <c r="Q241" s="35"/>
      <c r="S241" s="36"/>
    </row>
    <row r="242" spans="4:19" hidden="1">
      <c r="D242" s="7"/>
      <c r="E242" s="7"/>
      <c r="G242" s="45"/>
      <c r="O242" s="35"/>
      <c r="P242" s="35"/>
      <c r="Q242" s="35"/>
      <c r="S242" s="36"/>
    </row>
    <row r="243" spans="4:19" hidden="1">
      <c r="D243" s="7"/>
      <c r="E243" s="7"/>
      <c r="G243" s="45"/>
      <c r="O243" s="35"/>
      <c r="P243" s="35"/>
      <c r="Q243" s="35"/>
      <c r="S243" s="36"/>
    </row>
    <row r="244" spans="4:19" hidden="1">
      <c r="D244" s="7"/>
      <c r="E244" s="7"/>
      <c r="G244" s="45"/>
      <c r="O244" s="35"/>
      <c r="P244" s="35"/>
      <c r="Q244" s="35"/>
      <c r="S244" s="36"/>
    </row>
    <row r="245" spans="4:19" hidden="1">
      <c r="D245" s="7"/>
      <c r="E245" s="7"/>
      <c r="G245" s="45"/>
      <c r="O245" s="35"/>
      <c r="P245" s="35"/>
      <c r="Q245" s="35"/>
      <c r="S245" s="36"/>
    </row>
    <row r="246" spans="4:19" hidden="1">
      <c r="D246" s="7"/>
      <c r="E246" s="7"/>
      <c r="G246" s="45"/>
      <c r="O246" s="35"/>
      <c r="P246" s="35"/>
      <c r="Q246" s="35"/>
      <c r="S246" s="36"/>
    </row>
    <row r="247" spans="4:19" hidden="1">
      <c r="D247" s="7"/>
      <c r="E247" s="7"/>
      <c r="G247" s="45"/>
      <c r="O247" s="35"/>
      <c r="P247" s="35"/>
      <c r="Q247" s="35"/>
      <c r="S247" s="36"/>
    </row>
    <row r="248" spans="4:19" hidden="1">
      <c r="D248" s="7"/>
      <c r="E248" s="7"/>
      <c r="G248" s="45"/>
      <c r="O248" s="35"/>
      <c r="P248" s="35"/>
      <c r="Q248" s="35"/>
      <c r="S248" s="36"/>
    </row>
    <row r="249" spans="4:19" hidden="1">
      <c r="D249" s="7"/>
      <c r="E249" s="7"/>
      <c r="G249" s="45"/>
      <c r="O249" s="35"/>
      <c r="P249" s="35"/>
      <c r="Q249" s="35"/>
      <c r="S249" s="36"/>
    </row>
    <row r="250" spans="4:19" hidden="1">
      <c r="D250" s="7"/>
      <c r="E250" s="7"/>
      <c r="G250" s="45"/>
      <c r="O250" s="35"/>
      <c r="P250" s="35"/>
      <c r="Q250" s="35"/>
      <c r="S250" s="36"/>
    </row>
    <row r="251" spans="4:19" hidden="1">
      <c r="D251" s="7"/>
      <c r="E251" s="7"/>
      <c r="G251" s="45"/>
      <c r="O251" s="35"/>
      <c r="P251" s="35"/>
      <c r="Q251" s="35"/>
      <c r="S251" s="36"/>
    </row>
    <row r="252" spans="4:19" hidden="1">
      <c r="O252" s="35"/>
      <c r="P252" s="35"/>
      <c r="Q252" s="35"/>
      <c r="S252" s="36"/>
    </row>
    <row r="253" spans="4:19" hidden="1">
      <c r="O253" s="35"/>
      <c r="P253" s="35"/>
      <c r="Q253" s="35"/>
      <c r="S253" s="36"/>
    </row>
    <row r="254" spans="4:19" hidden="1">
      <c r="O254" s="35"/>
      <c r="P254" s="35"/>
      <c r="Q254" s="35"/>
      <c r="S254" s="36"/>
    </row>
    <row r="255" spans="4:19" hidden="1">
      <c r="O255" s="35"/>
      <c r="P255" s="35"/>
      <c r="Q255" s="35"/>
      <c r="S255" s="36"/>
    </row>
    <row r="256" spans="4:19" hidden="1">
      <c r="O256" s="35"/>
      <c r="P256" s="35"/>
      <c r="Q256" s="35"/>
      <c r="S256" s="36"/>
    </row>
    <row r="257" spans="15:19" hidden="1">
      <c r="O257" s="35"/>
      <c r="P257" s="35"/>
      <c r="Q257" s="35"/>
      <c r="S257" s="36"/>
    </row>
    <row r="258" spans="15:19" hidden="1">
      <c r="O258" s="35"/>
      <c r="P258" s="35"/>
      <c r="Q258" s="35"/>
      <c r="S258" s="36"/>
    </row>
    <row r="259" spans="15:19">
      <c r="O259" s="35"/>
      <c r="P259" s="35"/>
      <c r="Q259" s="35"/>
      <c r="S259" s="36"/>
    </row>
    <row r="260" spans="15:19">
      <c r="O260" s="35"/>
      <c r="P260" s="35"/>
      <c r="Q260" s="35"/>
      <c r="S260" s="36"/>
    </row>
    <row r="261" spans="15:19">
      <c r="O261" s="35"/>
      <c r="P261" s="35"/>
      <c r="Q261" s="35"/>
      <c r="S261" s="36"/>
    </row>
    <row r="262" spans="15:19">
      <c r="O262" s="35"/>
      <c r="P262" s="35"/>
      <c r="Q262" s="35"/>
      <c r="S262" s="36"/>
    </row>
    <row r="263" spans="15:19">
      <c r="O263" s="35"/>
      <c r="P263" s="35"/>
      <c r="Q263" s="35"/>
      <c r="S263" s="36"/>
    </row>
    <row r="264" spans="15:19">
      <c r="O264" s="35"/>
      <c r="P264" s="35"/>
      <c r="Q264" s="35"/>
      <c r="S264" s="36"/>
    </row>
    <row r="265" spans="15:19">
      <c r="O265" s="35"/>
      <c r="P265" s="35"/>
      <c r="Q265" s="35"/>
      <c r="S265" s="36"/>
    </row>
    <row r="266" spans="15:19">
      <c r="O266" s="35"/>
      <c r="P266" s="35"/>
      <c r="Q266" s="35"/>
      <c r="S266" s="36"/>
    </row>
    <row r="267" spans="15:19">
      <c r="O267" s="35"/>
      <c r="P267" s="35"/>
      <c r="Q267" s="35"/>
      <c r="S267" s="36"/>
    </row>
    <row r="268" spans="15:19">
      <c r="O268" s="35"/>
      <c r="P268" s="35"/>
      <c r="Q268" s="35"/>
      <c r="S268" s="36"/>
    </row>
    <row r="269" spans="15:19">
      <c r="O269" s="35"/>
      <c r="P269" s="35"/>
      <c r="Q269" s="35"/>
      <c r="S269" s="36"/>
    </row>
    <row r="270" spans="15:19">
      <c r="O270" s="35"/>
      <c r="P270" s="35"/>
      <c r="Q270" s="35"/>
      <c r="S270" s="36"/>
    </row>
    <row r="271" spans="15:19">
      <c r="O271" s="35"/>
      <c r="P271" s="35"/>
      <c r="Q271" s="35"/>
      <c r="S271" s="36"/>
    </row>
    <row r="272" spans="15:19">
      <c r="O272" s="35"/>
      <c r="P272" s="35"/>
      <c r="Q272" s="35"/>
      <c r="S272" s="36"/>
    </row>
    <row r="273" spans="15:19">
      <c r="O273" s="35"/>
      <c r="P273" s="35"/>
      <c r="Q273" s="35"/>
      <c r="S273" s="36"/>
    </row>
    <row r="274" spans="15:19">
      <c r="O274" s="35"/>
      <c r="P274" s="35"/>
      <c r="Q274" s="35"/>
      <c r="S274" s="36"/>
    </row>
    <row r="275" spans="15:19">
      <c r="O275" s="35"/>
      <c r="P275" s="35"/>
      <c r="Q275" s="35"/>
      <c r="S275" s="36"/>
    </row>
    <row r="276" spans="15:19">
      <c r="O276" s="35"/>
      <c r="P276" s="35"/>
      <c r="Q276" s="35"/>
      <c r="S276" s="36"/>
    </row>
    <row r="277" spans="15:19">
      <c r="O277" s="35"/>
      <c r="P277" s="35"/>
      <c r="Q277" s="35"/>
      <c r="S277" s="36"/>
    </row>
    <row r="278" spans="15:19">
      <c r="O278" s="35"/>
      <c r="P278" s="35"/>
      <c r="Q278" s="35"/>
      <c r="S278" s="36"/>
    </row>
    <row r="279" spans="15:19">
      <c r="O279" s="35"/>
      <c r="P279" s="35"/>
      <c r="Q279" s="35"/>
      <c r="S279" s="36"/>
    </row>
    <row r="280" spans="15:19">
      <c r="O280" s="35"/>
      <c r="P280" s="35"/>
      <c r="Q280" s="35"/>
      <c r="S280" s="36"/>
    </row>
    <row r="281" spans="15:19">
      <c r="O281" s="35"/>
      <c r="P281" s="35"/>
      <c r="Q281" s="35"/>
      <c r="S281" s="36"/>
    </row>
    <row r="282" spans="15:19">
      <c r="O282" s="35"/>
      <c r="P282" s="35"/>
      <c r="Q282" s="35"/>
      <c r="S282" s="36"/>
    </row>
    <row r="283" spans="15:19">
      <c r="O283" s="35"/>
      <c r="P283" s="35"/>
      <c r="Q283" s="35"/>
      <c r="S283" s="36"/>
    </row>
    <row r="284" spans="15:19">
      <c r="O284" s="35"/>
      <c r="P284" s="35"/>
      <c r="Q284" s="35"/>
      <c r="S284" s="36"/>
    </row>
    <row r="285" spans="15:19">
      <c r="O285" s="35"/>
      <c r="P285" s="35"/>
      <c r="Q285" s="35"/>
      <c r="S285" s="36"/>
    </row>
    <row r="286" spans="15:19">
      <c r="O286" s="35"/>
      <c r="P286" s="35"/>
      <c r="Q286" s="35"/>
      <c r="S286" s="36"/>
    </row>
    <row r="287" spans="15:19">
      <c r="O287" s="35"/>
      <c r="P287" s="35"/>
      <c r="Q287" s="35"/>
      <c r="S287" s="36"/>
    </row>
    <row r="288" spans="15:19">
      <c r="O288" s="35"/>
      <c r="P288" s="35"/>
      <c r="Q288" s="35"/>
      <c r="S288" s="36"/>
    </row>
    <row r="289" spans="15:19">
      <c r="O289" s="35"/>
      <c r="P289" s="35"/>
      <c r="Q289" s="35"/>
      <c r="S289" s="36"/>
    </row>
    <row r="290" spans="15:19">
      <c r="O290" s="35"/>
      <c r="P290" s="35"/>
      <c r="Q290" s="35"/>
      <c r="S290" s="36"/>
    </row>
    <row r="291" spans="15:19">
      <c r="O291" s="35"/>
      <c r="P291" s="35"/>
      <c r="Q291" s="35"/>
      <c r="S291" s="36"/>
    </row>
    <row r="292" spans="15:19">
      <c r="O292" s="35"/>
      <c r="P292" s="35"/>
      <c r="Q292" s="35"/>
      <c r="S292" s="36"/>
    </row>
    <row r="293" spans="15:19">
      <c r="O293" s="35"/>
      <c r="P293" s="35"/>
      <c r="Q293" s="35"/>
      <c r="S293" s="36"/>
    </row>
    <row r="294" spans="15:19">
      <c r="O294" s="35"/>
      <c r="P294" s="35"/>
      <c r="Q294" s="35"/>
      <c r="S294" s="36"/>
    </row>
    <row r="295" spans="15:19">
      <c r="O295" s="35"/>
      <c r="P295" s="35"/>
      <c r="Q295" s="35"/>
      <c r="S295" s="36"/>
    </row>
    <row r="296" spans="15:19">
      <c r="O296" s="35"/>
      <c r="P296" s="35"/>
      <c r="Q296" s="35"/>
      <c r="S296" s="36"/>
    </row>
    <row r="297" spans="15:19">
      <c r="O297" s="35"/>
      <c r="P297" s="35"/>
      <c r="Q297" s="35"/>
      <c r="S297" s="36"/>
    </row>
    <row r="298" spans="15:19">
      <c r="O298" s="35"/>
      <c r="P298" s="35"/>
      <c r="Q298" s="35"/>
      <c r="S298" s="36"/>
    </row>
    <row r="299" spans="15:19">
      <c r="O299" s="35"/>
      <c r="P299" s="35"/>
      <c r="Q299" s="35"/>
      <c r="S299" s="36"/>
    </row>
    <row r="300" spans="15:19">
      <c r="O300" s="35"/>
      <c r="P300" s="35"/>
      <c r="Q300" s="35"/>
      <c r="S300" s="36"/>
    </row>
    <row r="301" spans="15:19">
      <c r="O301" s="35"/>
      <c r="P301" s="35"/>
      <c r="Q301" s="35"/>
      <c r="S301" s="36"/>
    </row>
    <row r="302" spans="15:19">
      <c r="O302" s="35"/>
      <c r="P302" s="35"/>
      <c r="Q302" s="35"/>
      <c r="S302" s="36"/>
    </row>
    <row r="303" spans="15:19">
      <c r="O303" s="35"/>
      <c r="P303" s="35"/>
      <c r="Q303" s="35"/>
      <c r="S303" s="36"/>
    </row>
    <row r="304" spans="15:19">
      <c r="O304" s="35"/>
      <c r="P304" s="35"/>
      <c r="Q304" s="35"/>
      <c r="S304" s="36"/>
    </row>
    <row r="305" spans="15:19">
      <c r="O305" s="35"/>
      <c r="P305" s="35"/>
      <c r="Q305" s="35"/>
      <c r="S305" s="36"/>
    </row>
    <row r="306" spans="15:19">
      <c r="O306" s="35"/>
      <c r="P306" s="35"/>
      <c r="Q306" s="35"/>
      <c r="S306" s="36"/>
    </row>
    <row r="307" spans="15:19">
      <c r="O307" s="35"/>
      <c r="P307" s="35"/>
      <c r="Q307" s="35"/>
      <c r="S307" s="36"/>
    </row>
    <row r="308" spans="15:19">
      <c r="O308" s="35"/>
      <c r="P308" s="35"/>
      <c r="Q308" s="35"/>
      <c r="S308" s="36"/>
    </row>
    <row r="309" spans="15:19">
      <c r="O309" s="35"/>
      <c r="P309" s="35"/>
      <c r="Q309" s="35"/>
      <c r="S309" s="36"/>
    </row>
    <row r="310" spans="15:19">
      <c r="O310" s="35"/>
      <c r="P310" s="35"/>
      <c r="Q310" s="35"/>
      <c r="S310" s="36"/>
    </row>
    <row r="311" spans="15:19">
      <c r="O311" s="35"/>
      <c r="P311" s="35"/>
      <c r="Q311" s="35"/>
      <c r="S311" s="36"/>
    </row>
    <row r="312" spans="15:19">
      <c r="O312" s="35"/>
      <c r="P312" s="35"/>
      <c r="Q312" s="35"/>
      <c r="S312" s="36"/>
    </row>
    <row r="313" spans="15:19">
      <c r="O313" s="35"/>
      <c r="P313" s="35"/>
      <c r="Q313" s="35"/>
      <c r="S313" s="36"/>
    </row>
    <row r="314" spans="15:19">
      <c r="O314" s="35"/>
      <c r="P314" s="35"/>
      <c r="Q314" s="35"/>
      <c r="S314" s="36"/>
    </row>
    <row r="315" spans="15:19">
      <c r="O315" s="35"/>
      <c r="P315" s="35"/>
      <c r="Q315" s="35"/>
      <c r="S315" s="36"/>
    </row>
    <row r="316" spans="15:19">
      <c r="O316" s="35"/>
      <c r="P316" s="35"/>
      <c r="Q316" s="35"/>
      <c r="S316" s="36"/>
    </row>
    <row r="317" spans="15:19">
      <c r="O317" s="35"/>
      <c r="P317" s="35"/>
      <c r="Q317" s="35"/>
      <c r="S317" s="36"/>
    </row>
    <row r="318" spans="15:19">
      <c r="O318" s="35"/>
      <c r="P318" s="35"/>
      <c r="Q318" s="35"/>
      <c r="S318" s="36"/>
    </row>
    <row r="319" spans="15:19">
      <c r="O319" s="35"/>
      <c r="P319" s="35"/>
      <c r="Q319" s="35"/>
      <c r="S319" s="36"/>
    </row>
    <row r="320" spans="15:19">
      <c r="O320" s="35"/>
      <c r="P320" s="35"/>
      <c r="Q320" s="35"/>
      <c r="S320" s="36"/>
    </row>
    <row r="321" spans="15:19">
      <c r="O321" s="35"/>
      <c r="P321" s="35"/>
      <c r="Q321" s="35"/>
      <c r="S321" s="36"/>
    </row>
    <row r="322" spans="15:19">
      <c r="O322" s="35"/>
      <c r="P322" s="35"/>
      <c r="Q322" s="35"/>
      <c r="S322" s="36"/>
    </row>
    <row r="323" spans="15:19">
      <c r="O323" s="35"/>
      <c r="P323" s="35"/>
      <c r="Q323" s="35"/>
      <c r="S323" s="36"/>
    </row>
    <row r="324" spans="15:19">
      <c r="O324" s="35"/>
      <c r="P324" s="35"/>
      <c r="Q324" s="35"/>
      <c r="S324" s="36"/>
    </row>
    <row r="325" spans="15:19">
      <c r="O325" s="35"/>
      <c r="P325" s="35"/>
      <c r="Q325" s="35"/>
      <c r="S325" s="36"/>
    </row>
    <row r="326" spans="15:19">
      <c r="O326" s="35"/>
      <c r="P326" s="35"/>
      <c r="Q326" s="35"/>
      <c r="S326" s="36"/>
    </row>
    <row r="327" spans="15:19">
      <c r="O327" s="35"/>
      <c r="P327" s="35"/>
      <c r="Q327" s="35"/>
      <c r="S327" s="36"/>
    </row>
    <row r="328" spans="15:19">
      <c r="O328" s="35"/>
      <c r="P328" s="35"/>
      <c r="Q328" s="35"/>
      <c r="S328" s="36"/>
    </row>
    <row r="329" spans="15:19">
      <c r="O329" s="35"/>
      <c r="P329" s="35"/>
      <c r="Q329" s="35"/>
      <c r="S329" s="36"/>
    </row>
    <row r="330" spans="15:19">
      <c r="O330" s="35"/>
      <c r="P330" s="35"/>
      <c r="Q330" s="35"/>
      <c r="S330" s="36"/>
    </row>
    <row r="331" spans="15:19">
      <c r="O331" s="35"/>
      <c r="P331" s="35"/>
      <c r="Q331" s="35"/>
      <c r="S331" s="36"/>
    </row>
    <row r="332" spans="15:19">
      <c r="O332" s="35"/>
      <c r="P332" s="35"/>
      <c r="Q332" s="35"/>
      <c r="S332" s="36"/>
    </row>
    <row r="333" spans="15:19">
      <c r="O333" s="35"/>
      <c r="P333" s="35"/>
      <c r="Q333" s="35"/>
      <c r="S333" s="36"/>
    </row>
    <row r="334" spans="15:19">
      <c r="O334" s="35"/>
      <c r="P334" s="35"/>
      <c r="Q334" s="35"/>
      <c r="S334" s="36"/>
    </row>
    <row r="335" spans="15:19">
      <c r="O335" s="35"/>
      <c r="P335" s="35"/>
      <c r="Q335" s="35"/>
      <c r="S335" s="36"/>
    </row>
    <row r="336" spans="15:19">
      <c r="O336" s="35"/>
      <c r="P336" s="35"/>
      <c r="Q336" s="35"/>
      <c r="S336" s="36"/>
    </row>
    <row r="337" spans="15:19">
      <c r="O337" s="35"/>
      <c r="P337" s="35"/>
      <c r="Q337" s="35"/>
      <c r="S337" s="36"/>
    </row>
    <row r="338" spans="15:19">
      <c r="O338" s="35"/>
      <c r="P338" s="35"/>
      <c r="Q338" s="35"/>
      <c r="S338" s="36"/>
    </row>
    <row r="339" spans="15:19">
      <c r="O339" s="35"/>
      <c r="P339" s="35"/>
      <c r="Q339" s="35"/>
      <c r="S339" s="36"/>
    </row>
    <row r="340" spans="15:19">
      <c r="O340" s="35"/>
      <c r="P340" s="35"/>
      <c r="Q340" s="35"/>
      <c r="S340" s="36"/>
    </row>
    <row r="341" spans="15:19">
      <c r="O341" s="35"/>
      <c r="P341" s="35"/>
      <c r="Q341" s="35"/>
      <c r="S341" s="36"/>
    </row>
    <row r="342" spans="15:19">
      <c r="O342" s="35"/>
      <c r="P342" s="35"/>
      <c r="Q342" s="35"/>
      <c r="S342" s="36"/>
    </row>
    <row r="343" spans="15:19">
      <c r="O343" s="35"/>
      <c r="P343" s="35"/>
      <c r="Q343" s="35"/>
      <c r="S343" s="36"/>
    </row>
    <row r="344" spans="15:19">
      <c r="O344" s="35"/>
      <c r="P344" s="35"/>
      <c r="Q344" s="35"/>
      <c r="S344" s="36"/>
    </row>
    <row r="345" spans="15:19">
      <c r="O345" s="35"/>
      <c r="P345" s="35"/>
      <c r="Q345" s="35"/>
      <c r="S345" s="36"/>
    </row>
    <row r="346" spans="15:19">
      <c r="O346" s="35"/>
      <c r="P346" s="35"/>
      <c r="Q346" s="35"/>
      <c r="S346" s="36"/>
    </row>
    <row r="347" spans="15:19">
      <c r="O347" s="35"/>
      <c r="P347" s="35"/>
      <c r="Q347" s="35"/>
      <c r="S347" s="36"/>
    </row>
    <row r="348" spans="15:19">
      <c r="O348" s="35"/>
      <c r="P348" s="35"/>
      <c r="Q348" s="35"/>
      <c r="S348" s="36"/>
    </row>
  </sheetData>
  <sheetProtection algorithmName="SHA-512" hashValue="GYsAGaMxGrwcebyThAk2iVxIkuNdUOEbgZqhUM4RRExpi4VfzbwvFvV/vnkj6kDFDzJPih4j2mlcuCv2pcHQ2Q==" saltValue="q+RuvXY3HRhZ3DBLQO+I+Q==" spinCount="100000" sheet="1" objects="1" scenarios="1" selectLockedCells="1"/>
  <mergeCells count="6">
    <mergeCell ref="C112:H112"/>
    <mergeCell ref="C10:D10"/>
    <mergeCell ref="C11:D11"/>
    <mergeCell ref="C5:D5"/>
    <mergeCell ref="C9:D9"/>
    <mergeCell ref="F11:G11"/>
  </mergeCells>
  <phoneticPr fontId="6" type="noConversion"/>
  <conditionalFormatting sqref="C5 C9 D88:D95 D43:D47 D18:D31 D52:D81 D100:D109">
    <cfRule type="containsBlanks" dxfId="4" priority="19">
      <formula>LEN(TRIM(C5))=0</formula>
    </cfRule>
  </conditionalFormatting>
  <conditionalFormatting sqref="G1:G6 G9 G113:G65552 G12:G111">
    <cfRule type="cellIs" dxfId="3" priority="11" operator="equal">
      <formula>0</formula>
    </cfRule>
  </conditionalFormatting>
  <conditionalFormatting sqref="D87">
    <cfRule type="containsBlanks" dxfId="2" priority="6">
      <formula>LEN(TRIM(D87))=0</formula>
    </cfRule>
  </conditionalFormatting>
  <conditionalFormatting sqref="D82">
    <cfRule type="containsBlanks" dxfId="1" priority="5">
      <formula>LEN(TRIM(D82))=0</formula>
    </cfRule>
  </conditionalFormatting>
  <conditionalFormatting sqref="D37:D38">
    <cfRule type="containsBlanks" dxfId="0" priority="2">
      <formula>LEN(TRIM(D37))=0</formula>
    </cfRule>
  </conditionalFormatting>
  <pageMargins left="0.7" right="0.7" top="0.75" bottom="0.75" header="0.3" footer="0.3"/>
  <pageSetup paperSize="9" orientation="portrait" r:id="rId1"/>
  <ignoredErrors>
    <ignoredError sqref="G5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4B784C45EF0D419773EE7308C4AE40" ma:contentTypeVersion="13" ma:contentTypeDescription="Create a new document." ma:contentTypeScope="" ma:versionID="2a923acfd17cd7d7fc9b7e595bd31005">
  <xsd:schema xmlns:xsd="http://www.w3.org/2001/XMLSchema" xmlns:xs="http://www.w3.org/2001/XMLSchema" xmlns:p="http://schemas.microsoft.com/office/2006/metadata/properties" xmlns:ns3="13233683-7372-40c1-8e9d-704f3c5d52f9" xmlns:ns4="612e5996-c580-4aa3-85bb-cba5d053398d" targetNamespace="http://schemas.microsoft.com/office/2006/metadata/properties" ma:root="true" ma:fieldsID="1c8ef2c0a9ed4cdc337d091b6b26ce42" ns3:_="" ns4:_="">
    <xsd:import namespace="13233683-7372-40c1-8e9d-704f3c5d52f9"/>
    <xsd:import namespace="612e5996-c580-4aa3-85bb-cba5d053398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233683-7372-40c1-8e9d-704f3c5d52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2e5996-c580-4aa3-85bb-cba5d053398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8D3789-F774-481F-871E-E3A09E2C12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233683-7372-40c1-8e9d-704f3c5d52f9"/>
    <ds:schemaRef ds:uri="612e5996-c580-4aa3-85bb-cba5d05339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980605-A56D-4312-8412-C511CD1F86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276774-A0BD-41D2-BF2D-27676E0856AE}">
  <ds:schemaRefs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612e5996-c580-4aa3-85bb-cba5d053398d"/>
    <ds:schemaRef ds:uri="13233683-7372-40c1-8e9d-704f3c5d52f9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2014 Partner Program</vt:lpstr>
      <vt:lpstr>PointCell</vt:lpstr>
      <vt:lpstr>RewardCell</vt:lpstr>
    </vt:vector>
  </TitlesOfParts>
  <Company>Syngenta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Wylde</dc:creator>
  <cp:lastModifiedBy>Sutherland Sara (ext) CAGU</cp:lastModifiedBy>
  <cp:lastPrinted>2012-11-26T16:15:13Z</cp:lastPrinted>
  <dcterms:created xsi:type="dcterms:W3CDTF">2006-01-06T04:00:35Z</dcterms:created>
  <dcterms:modified xsi:type="dcterms:W3CDTF">2021-01-22T20:15:31Z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0x010100BE4B784C45EF0D419773EE7308C4AE40</vt:lpwstr>
  </property>
</Properties>
</file>